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eethamjackson-my.sharepoint.com/personal/sam_blackshaw_cheethamjackson_com/Documents/CJ/Tasks/Research/Research Tools/"/>
    </mc:Choice>
  </mc:AlternateContent>
  <xr:revisionPtr revIDLastSave="1087" documentId="8_{4CD6F7BA-2B18-4A71-AF54-FABB1D876DBD}" xr6:coauthVersionLast="47" xr6:coauthVersionMax="47" xr10:uidLastSave="{DAE1FB4C-A656-403F-951B-1F00C894C7E0}"/>
  <bookViews>
    <workbookView xWindow="-108" yWindow="-108" windowWidth="23256" windowHeight="13896" firstSheet="1" activeTab="1" xr2:uid="{895A629D-E7E3-4D08-864B-6FE60355323C}"/>
    <workbookView xWindow="-108" yWindow="-108" windowWidth="23256" windowHeight="13896" firstSheet="1" activeTab="1" xr2:uid="{31D94C50-8360-4E0D-B61F-F16F61E89E70}"/>
  </bookViews>
  <sheets>
    <sheet name="How to Guide" sheetId="5" state="hidden" r:id="rId1"/>
    <sheet name="Figures" sheetId="1" r:id="rId2"/>
    <sheet name="Competitors Analysis" sheetId="2" r:id="rId3"/>
    <sheet name="List" sheetId="3" state="hidden" r:id="rId4"/>
    <sheet name="Links" sheetId="4" state="hidden" r:id="rId5"/>
    <sheet name="Fe Data" sheetId="7" state="hidden" r:id="rId6"/>
    <sheet name="Tables" sheetId="6" state="hidden" r:id="rId7"/>
  </sheets>
  <definedNames>
    <definedName name="ExternalData_10" localSheetId="6" hidden="1">Tables!$B$101:$F$106</definedName>
    <definedName name="ExternalData_15" localSheetId="6" hidden="1">Tables!$B$3:$J$7</definedName>
    <definedName name="ExternalData_16" localSheetId="6" hidden="1">Tables!$B$11:$J$21</definedName>
    <definedName name="ExternalData_17" localSheetId="6" hidden="1">Tables!$B$25:$J$35</definedName>
    <definedName name="ExternalData_18" localSheetId="6" hidden="1">Tables!$B$39:$J$49</definedName>
    <definedName name="ExternalData_19" localSheetId="6" hidden="1">Tables!$B$53:$G$59</definedName>
    <definedName name="ExternalData_20" localSheetId="6" hidden="1">Tables!$B$82:$G$87</definedName>
    <definedName name="ExternalData_21" localSheetId="6" hidden="1">Tables!$B$110:$G$115</definedName>
    <definedName name="ExternalData_22" localSheetId="6" hidden="1">Tables!$B$119:$G$123</definedName>
    <definedName name="ExternalData_23" localSheetId="6" hidden="1">Tables!$B$127:$G$132</definedName>
    <definedName name="ExternalData_24" localSheetId="6" hidden="1">Tables!$B$136:$G$143</definedName>
    <definedName name="ExternalData_6" localSheetId="6" hidden="1">Tables!$B$63:$F$68</definedName>
    <definedName name="ExternalData_7" localSheetId="6" hidden="1">Tables!$B$72:$F$78</definedName>
    <definedName name="ExternalData_9" localSheetId="6" hidden="1">Tables!$B$91:$F$97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oderberg Performance_0050a24e-3ce8-4380-b7b1-54cae446c4ce" name="Soderberg Performance" connection="Query - Soderberg Performance"/>
          <x15:modelTable id="Parmenion Performance_3efe4b87-1f99-4bc7-b981-051c262cb9c0" name="Parmenion Performance" connection="Query - Parmenion Performance"/>
          <x15:modelTable id="Parmenion Ethical Performance_0ede6cf8-2a3c-4659-9042-6988f39a8e2b" name="Parmenion Ethical Performance" connection="Query - Parmenion Ethical Performance"/>
          <x15:modelTable id="AJ Bell Performance_2af419e6-6a40-40c9-ade3-f2219acd1e03" name="AJ Bell Performance" connection="Query - AJ Bell Performance"/>
          <x15:modelTable id="Royal London Performance_9c8c362d-5e46-4b4c-9daa-4ef90e9033e9" name="Royal London Performance" connection="Query - Royal London Performance"/>
          <x15:modelTable id="Standard Life Performance_6d88be2b-492f-4975-a408-ac9f3adffea5" name="Standard Life Performance" connection="Query - Standard Life Performance"/>
          <x15:modelTable id="Aegon Performance_a629e31d-aa26-43eb-862c-7e2ae3abe989" name="Aegon Performance" connection="Query - Aegon Performance"/>
          <x15:modelTable id="Scottish Widows Performance_a38996c3-6d19-4d7a-bbff-2d00a8b0b7ff" name="Scottish Widows Performance" connection="Query - Scottish Widows Performance"/>
          <x15:modelTable id="Aviva Performance_4793ff34-f2c3-47a5-814b-cce3225b6f01" name="Aviva Performance" connection="Query - Aviva Performance"/>
          <x15:modelTable id="Legal   General Performance_265454a1-c293-4272-99bf-4eea40995d61" name="Legal   General Performance" connection="Query - Legal &amp; General Performance"/>
          <x15:modelTable id="St James Place Performance_e4092d33-ed28-4265-9151-40baebc6e2dc" name="St James Place Performance" connection="Query - St James Place Performance"/>
          <x15:modelTable id="7IM Performance_390fb2e8-9ee7-4609-bbb5-8f148737f9a2" name="7IM Performance" connection="Query - 7IM Performance"/>
          <x15:modelTable id="True Potential Performance_f4f9d342-ce00-4e5f-8172-64080eec1aed" name="True Potential Performance" connection="Query - True Potential Performance"/>
          <x15:modelTable id="Popular Funds Performance_355eb112-968e-4265-953f-8f26d8cab42f" name="Popular Funds Performance" connection="Query - Popular Funds Performanc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 a="1"/>
  <c r="B5" i="2" s="1"/>
  <c r="G5" i="2" a="1"/>
  <c r="G5" i="2" s="1"/>
  <c r="D5" i="2" a="1"/>
  <c r="D5" i="2" s="1"/>
  <c r="M33" i="1"/>
  <c r="D28" i="1" a="1"/>
  <c r="D28" i="1" s="1"/>
  <c r="M37" i="1"/>
  <c r="M36" i="1"/>
  <c r="M35" i="1"/>
  <c r="M34" i="1"/>
  <c r="M32" i="1"/>
  <c r="M31" i="1"/>
  <c r="M30" i="1"/>
  <c r="M29" i="1"/>
  <c r="M28" i="1"/>
  <c r="D37" i="1" a="1"/>
  <c r="D37" i="1" s="1"/>
  <c r="D36" i="1" a="1"/>
  <c r="D36" i="1" s="1"/>
  <c r="D35" i="1" a="1"/>
  <c r="D35" i="1" s="1"/>
  <c r="D34" i="1" a="1"/>
  <c r="D34" i="1" s="1"/>
  <c r="D33" i="1" a="1"/>
  <c r="D33" i="1" s="1"/>
  <c r="D32" i="1" a="1"/>
  <c r="D32" i="1" s="1"/>
  <c r="D31" i="1" a="1"/>
  <c r="D31" i="1" s="1"/>
  <c r="D30" i="1" a="1"/>
  <c r="D30" i="1" s="1"/>
  <c r="D29" i="1" a="1"/>
  <c r="D29" i="1" s="1"/>
  <c r="M20" i="1"/>
  <c r="M21" i="1"/>
  <c r="M22" i="1"/>
  <c r="M23" i="1"/>
  <c r="M24" i="1"/>
  <c r="M25" i="1"/>
  <c r="M19" i="1"/>
  <c r="M18" i="1"/>
  <c r="M17" i="1"/>
  <c r="M16" i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16" i="1" a="1"/>
  <c r="D16" i="1" s="1"/>
  <c r="M11" i="1"/>
  <c r="M12" i="1"/>
  <c r="M13" i="1"/>
  <c r="M10" i="1"/>
  <c r="D11" i="1" a="1"/>
  <c r="D11" i="1" s="1"/>
  <c r="D12" i="1" a="1"/>
  <c r="D12" i="1" s="1"/>
  <c r="D13" i="1" a="1"/>
  <c r="D13" i="1" s="1"/>
  <c r="D10" i="1" a="1"/>
  <c r="D10" i="1" s="1"/>
  <c r="E142" i="3" a="1"/>
  <c r="E142" i="3" s="1"/>
  <c r="E141" i="3" a="1"/>
  <c r="E141" i="3" s="1"/>
  <c r="E140" i="3" a="1"/>
  <c r="E140" i="3" s="1"/>
  <c r="E139" i="3" a="1"/>
  <c r="E139" i="3" s="1"/>
  <c r="E138" i="3" a="1"/>
  <c r="E138" i="3" s="1"/>
  <c r="E137" i="3" a="1"/>
  <c r="E137" i="3" s="1"/>
  <c r="E136" i="3" a="1"/>
  <c r="E136" i="3" s="1"/>
  <c r="E135" i="3" a="1"/>
  <c r="E135" i="3" s="1"/>
  <c r="E134" i="3" a="1"/>
  <c r="E134" i="3" s="1"/>
  <c r="E133" i="3" a="1"/>
  <c r="E133" i="3" s="1"/>
  <c r="E130" i="3" a="1"/>
  <c r="E130" i="3" s="1"/>
  <c r="E129" i="3" a="1"/>
  <c r="E129" i="3" s="1"/>
  <c r="E128" i="3" a="1"/>
  <c r="E128" i="3" s="1"/>
  <c r="E127" i="3" a="1"/>
  <c r="E127" i="3" s="1"/>
  <c r="E126" i="3" a="1"/>
  <c r="E126" i="3" s="1"/>
  <c r="E125" i="3" a="1"/>
  <c r="E125" i="3" s="1"/>
  <c r="E124" i="3" a="1"/>
  <c r="E124" i="3" s="1"/>
  <c r="E123" i="3" a="1"/>
  <c r="E123" i="3" s="1"/>
  <c r="E122" i="3" a="1"/>
  <c r="E122" i="3" s="1"/>
  <c r="E121" i="3" a="1"/>
  <c r="E121" i="3" s="1"/>
  <c r="E110" i="3" a="1"/>
  <c r="E110" i="3" s="1"/>
  <c r="E111" i="3" a="1"/>
  <c r="E111" i="3" s="1"/>
  <c r="E112" i="3" a="1"/>
  <c r="E112" i="3" s="1"/>
  <c r="E113" i="3" a="1"/>
  <c r="E113" i="3" s="1"/>
  <c r="E114" i="3" a="1"/>
  <c r="E114" i="3" s="1"/>
  <c r="E115" i="3" a="1"/>
  <c r="E115" i="3" s="1"/>
  <c r="E116" i="3" a="1"/>
  <c r="E116" i="3" s="1"/>
  <c r="E117" i="3" a="1"/>
  <c r="E117" i="3" s="1"/>
  <c r="E118" i="3" a="1"/>
  <c r="E118" i="3" s="1"/>
  <c r="E109" i="3" a="1"/>
  <c r="E109" i="3" s="1"/>
  <c r="E106" i="3" a="1"/>
  <c r="E106" i="3" s="1"/>
  <c r="E105" i="3" a="1"/>
  <c r="E105" i="3" s="1"/>
  <c r="E104" i="3" a="1"/>
  <c r="E104" i="3" s="1"/>
  <c r="E103" i="3" a="1"/>
  <c r="E103" i="3" s="1"/>
  <c r="H98" i="3" a="1"/>
  <c r="H98" i="3" s="1"/>
  <c r="H97" i="3" a="1"/>
  <c r="H97" i="3" s="1"/>
  <c r="H96" i="3" a="1"/>
  <c r="H96" i="3" s="1"/>
  <c r="H95" i="3" a="1"/>
  <c r="H95" i="3" s="1"/>
  <c r="H94" i="3" a="1"/>
  <c r="H94" i="3" s="1"/>
  <c r="H93" i="3" a="1"/>
  <c r="H93" i="3" s="1"/>
  <c r="H92" i="3" a="1"/>
  <c r="H92" i="3" s="1"/>
  <c r="H89" i="3" a="1"/>
  <c r="H89" i="3" s="1"/>
  <c r="H88" i="3" a="1"/>
  <c r="H88" i="3" s="1"/>
  <c r="H87" i="3" a="1"/>
  <c r="H87" i="3" s="1"/>
  <c r="H86" i="3" a="1"/>
  <c r="H86" i="3" s="1"/>
  <c r="H85" i="3" a="1"/>
  <c r="H85" i="3" s="1"/>
  <c r="H82" i="3" a="1"/>
  <c r="H82" i="3" s="1"/>
  <c r="H81" i="3" a="1"/>
  <c r="H81" i="3" s="1"/>
  <c r="H80" i="3" a="1"/>
  <c r="H80" i="3" s="1"/>
  <c r="H79" i="3" a="1"/>
  <c r="H79" i="3" s="1"/>
  <c r="H76" i="3" a="1"/>
  <c r="H76" i="3" s="1"/>
  <c r="H75" i="3" a="1"/>
  <c r="H75" i="3" s="1"/>
  <c r="H74" i="3" a="1"/>
  <c r="H74" i="3" s="1"/>
  <c r="H73" i="3" a="1"/>
  <c r="H73" i="3" s="1"/>
  <c r="H72" i="3" a="1"/>
  <c r="H72" i="3" s="1"/>
  <c r="H69" i="3" a="1"/>
  <c r="H69" i="3" s="1"/>
  <c r="H68" i="3" a="1"/>
  <c r="H68" i="3" s="1"/>
  <c r="H67" i="3" a="1"/>
  <c r="H67" i="3" s="1"/>
  <c r="H66" i="3" a="1"/>
  <c r="H66" i="3" s="1"/>
  <c r="H65" i="3" a="1"/>
  <c r="H65" i="3" s="1"/>
  <c r="H60" i="3" a="1"/>
  <c r="H60" i="3" s="1"/>
  <c r="H61" i="3" a="1"/>
  <c r="H61" i="3" s="1"/>
  <c r="H62" i="3" a="1"/>
  <c r="H62" i="3" s="1"/>
  <c r="H59" i="3" a="1"/>
  <c r="H59" i="3" s="1"/>
  <c r="H58" i="3" a="1"/>
  <c r="H58" i="3" s="1"/>
  <c r="H57" i="3" a="1"/>
  <c r="H57" i="3" s="1"/>
  <c r="H51" i="3" a="1"/>
  <c r="H51" i="3" s="1"/>
  <c r="H52" i="3" a="1"/>
  <c r="H52" i="3" s="1"/>
  <c r="H53" i="3" a="1"/>
  <c r="H53" i="3" s="1"/>
  <c r="H54" i="3" a="1"/>
  <c r="H54" i="3" s="1"/>
  <c r="H50" i="3" a="1"/>
  <c r="H50" i="3" s="1"/>
  <c r="H43" i="3" a="1"/>
  <c r="H43" i="3" s="1"/>
  <c r="H44" i="3" a="1"/>
  <c r="H44" i="3" s="1"/>
  <c r="H45" i="3" a="1"/>
  <c r="H45" i="3" s="1"/>
  <c r="H46" i="3" a="1"/>
  <c r="H46" i="3" s="1"/>
  <c r="H47" i="3" a="1"/>
  <c r="H47" i="3" s="1"/>
  <c r="H42" i="3" a="1"/>
  <c r="H42" i="3" s="1"/>
  <c r="H36" i="3" a="1"/>
  <c r="H36" i="3" s="1"/>
  <c r="H37" i="3" a="1"/>
  <c r="H37" i="3" s="1"/>
  <c r="H38" i="3" a="1"/>
  <c r="H38" i="3" s="1"/>
  <c r="H39" i="3" a="1"/>
  <c r="H39" i="3" s="1"/>
  <c r="H35" i="3" a="1"/>
  <c r="H35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27" i="3" a="1"/>
  <c r="H27" i="3" s="1"/>
  <c r="M40" i="1" a="1"/>
  <c r="M40" i="1" s="1"/>
  <c r="D40" i="1" a="1"/>
  <c r="D40" i="1" s="1"/>
  <c r="F5" i="2" a="1"/>
  <c r="F5" i="2" s="1"/>
  <c r="E5" i="2" a="1"/>
  <c r="E5" i="2" s="1"/>
  <c r="C5" i="2" a="1"/>
  <c r="C5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FE48D1-8289-4582-954B-B1726677A2FA}" keepAlive="1" name="ModelConnection_ExternalData_10" description="Data Model" type="5" refreshedVersion="8" minRefreshableVersion="5" saveData="1">
    <dbPr connection="Data Model Connection" command="Legal   General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C2A30D7A-5324-4B81-B35A-C1666BB45991}" keepAlive="1" name="ModelConnection_ExternalData_15" description="Data Model" type="5" refreshedVersion="8" minRefreshableVersion="5" saveData="1">
    <dbPr connection="Data Model Connection" command="Soderberg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C908990C-B983-4A60-B1FB-B16B74CD557B}" keepAlive="1" name="ModelConnection_ExternalData_16" description="Data Model" type="5" refreshedVersion="8" minRefreshableVersion="5" saveData="1">
    <dbPr connection="Data Model Connection" command="Parmenion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9087168F-7880-4C57-8D46-EA43D8637F42}" keepAlive="1" name="ModelConnection_ExternalData_17" description="Data Model" type="5" refreshedVersion="8" minRefreshableVersion="5" saveData="1">
    <dbPr connection="Data Model Connection" command="Parmenion Ethical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95D769F5-814D-4247-ABDD-8E9F278CCC6C}" keepAlive="1" name="ModelConnection_ExternalData_18" description="Data Model" type="5" refreshedVersion="8" minRefreshableVersion="5" saveData="1">
    <dbPr connection="Data Model Connection" command="AJ Bell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F6D9F37B-3096-4B35-A220-FB21B212BBA7}" keepAlive="1" name="ModelConnection_ExternalData_19" description="Data Model" type="5" refreshedVersion="8" minRefreshableVersion="5" saveData="1">
    <dbPr connection="Data Model Connection" command="Royal London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B29EBA40-ED13-4C34-80CF-5D59490D9583}" keepAlive="1" name="ModelConnection_ExternalData_20" description="Data Model" type="5" refreshedVersion="8" minRefreshableVersion="5" saveData="1">
    <dbPr connection="Data Model Connection" command="Scottish Widows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12624CBB-4F8E-48CE-BBD1-BF14701F6A0D}" keepAlive="1" name="ModelConnection_ExternalData_21" description="Data Model" type="5" refreshedVersion="8" minRefreshableVersion="5" saveData="1">
    <dbPr connection="Data Model Connection" command="St James Place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B7F7AC96-E706-4011-8868-EF5D317D94D7}" keepAlive="1" name="ModelConnection_ExternalData_22" description="Data Model" type="5" refreshedVersion="8" minRefreshableVersion="5" saveData="1">
    <dbPr connection="Data Model Connection" command="7IM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CEE6EDD8-CD4C-4588-9B40-036BBFCC8979}" keepAlive="1" name="ModelConnection_ExternalData_23" description="Data Model" type="5" refreshedVersion="8" minRefreshableVersion="5" saveData="1">
    <dbPr connection="Data Model Connection" command="True Potential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CCF6A5AA-B5B5-4C6C-96BB-C919651A14EA}" keepAlive="1" name="ModelConnection_ExternalData_24" description="Data Model" type="5" refreshedVersion="8" minRefreshableVersion="5" saveData="1">
    <dbPr connection="Data Model Connection" command="Popular Funds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2" xr16:uid="{B34D9123-03E6-4498-BB22-CE7A7D00CD0F}" keepAlive="1" name="ModelConnection_ExternalData_6" description="Data Model" type="5" refreshedVersion="8" minRefreshableVersion="5" saveData="1">
    <dbPr connection="Data Model Connection" command="Standard Life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3" xr16:uid="{13051057-4EF7-4F3C-AB4D-62287D8A813E}" keepAlive="1" name="ModelConnection_ExternalData_7" description="Data Model" type="5" refreshedVersion="8" minRefreshableVersion="5" saveData="1">
    <dbPr connection="Data Model Connection" command="Aegon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4" xr16:uid="{E35C286D-14C2-4A6F-9526-C5343E92E6C8}" keepAlive="1" name="ModelConnection_ExternalData_9" description="Data Model" type="5" refreshedVersion="8" minRefreshableVersion="5" saveData="1">
    <dbPr connection="Data Model Connection" command="Aviva Performance" commandType="3"/>
    <extLst>
      <ext xmlns:x15="http://schemas.microsoft.com/office/spreadsheetml/2010/11/main" uri="{DE250136-89BD-433C-8126-D09CA5730AF9}">
        <x15:connection id="" model="1"/>
      </ext>
    </extLst>
  </connection>
  <connection id="15" xr16:uid="{42A618E5-E5C1-4FDC-BBA5-2AACC7991E73}" name="Query - 7IM Performance" description="Connection to the '7IM Performance' query in the workbook." type="100" refreshedVersion="8" minRefreshableVersion="5">
    <extLst>
      <ext xmlns:x15="http://schemas.microsoft.com/office/spreadsheetml/2010/11/main" uri="{DE250136-89BD-433C-8126-D09CA5730AF9}">
        <x15:connection id="2ae3c6e9-b5a2-4cf8-9a39-17ab95ffd3a6">
          <x15:oledbPr connection="Provider=Microsoft.Mashup.OleDb.1;Data Source=$Workbook$;Location=&quot;7IM Performance&quot;;Extended Properties=&quot;&quot;">
            <x15:dbTables>
              <x15:dbTable name="7IM Performance"/>
            </x15:dbTables>
          </x15:oledbPr>
        </x15:connection>
      </ext>
    </extLst>
  </connection>
  <connection id="16" xr16:uid="{D95D4C21-C49C-4046-9E1D-682299F54C90}" name="Query - Aegon Performance" description="Connection to the 'Aegon Performance' query in the workbook." type="100" refreshedVersion="8" minRefreshableVersion="5">
    <extLst>
      <ext xmlns:x15="http://schemas.microsoft.com/office/spreadsheetml/2010/11/main" uri="{DE250136-89BD-433C-8126-D09CA5730AF9}">
        <x15:connection id="c688493d-4e85-45d8-8781-9a800a8af18e"/>
      </ext>
    </extLst>
  </connection>
  <connection id="17" xr16:uid="{1BBB8F5A-1A05-418D-B719-CC0D62A22B05}" name="Query - AJ Bell Performance" description="Connection to the 'AJ Bell Performance' query in the workbook." type="100" refreshedVersion="8" minRefreshableVersion="5">
    <extLst>
      <ext xmlns:x15="http://schemas.microsoft.com/office/spreadsheetml/2010/11/main" uri="{DE250136-89BD-433C-8126-D09CA5730AF9}">
        <x15:connection id="d4b7e7bd-b24a-4974-a181-9a97ba9aba24">
          <x15:oledbPr connection="Provider=Microsoft.Mashup.OleDb.1;Data Source=$Workbook$;Location=&quot;AJ Bell Performance&quot;;Extended Properties=&quot;&quot;">
            <x15:dbTables>
              <x15:dbTable name="AJ Bell Performance"/>
            </x15:dbTables>
          </x15:oledbPr>
        </x15:connection>
      </ext>
    </extLst>
  </connection>
  <connection id="18" xr16:uid="{63381F97-3684-40D4-9DEF-98D03DEBCB02}" name="Query - Aviva Performance" description="Connection to the 'Aviva Performance' query in the workbook." type="100" refreshedVersion="8" minRefreshableVersion="5">
    <extLst>
      <ext xmlns:x15="http://schemas.microsoft.com/office/spreadsheetml/2010/11/main" uri="{DE250136-89BD-433C-8126-D09CA5730AF9}">
        <x15:connection id="595b81e3-ec62-4143-8853-320389b87040"/>
      </ext>
    </extLst>
  </connection>
  <connection id="19" xr16:uid="{3994DAFD-B244-4EE9-8AAA-69C1C089C74E}" name="Query - Legal &amp; General Performance" description="Connection to the 'Legal &amp; General Performance' query in the workbook." type="100" refreshedVersion="8" minRefreshableVersion="5">
    <extLst>
      <ext xmlns:x15="http://schemas.microsoft.com/office/spreadsheetml/2010/11/main" uri="{DE250136-89BD-433C-8126-D09CA5730AF9}">
        <x15:connection id="685a5336-683a-4555-a8b8-85ad171e5af9"/>
      </ext>
    </extLst>
  </connection>
  <connection id="20" xr16:uid="{4A0CE9C6-712E-47E4-AE59-81479EAF1EBE}" name="Query - Parmenion Ethical Performance" description="Connection to the 'Parmenion Ethical Performance' query in the workbook." type="100" refreshedVersion="8" minRefreshableVersion="5">
    <extLst>
      <ext xmlns:x15="http://schemas.microsoft.com/office/spreadsheetml/2010/11/main" uri="{DE250136-89BD-433C-8126-D09CA5730AF9}">
        <x15:connection id="24ceb223-9e76-46ce-9575-a405ead8a714"/>
      </ext>
    </extLst>
  </connection>
  <connection id="21" xr16:uid="{39B11B45-0437-4CCB-9111-9EFF1E9B17E5}" name="Query - Parmenion Performance" description="Connection to the 'Parmenion Performance' query in the workbook." type="100" refreshedVersion="8" minRefreshableVersion="5">
    <extLst>
      <ext xmlns:x15="http://schemas.microsoft.com/office/spreadsheetml/2010/11/main" uri="{DE250136-89BD-433C-8126-D09CA5730AF9}">
        <x15:connection id="b1104099-8f8e-40b7-b5cd-ce67853fab02"/>
      </ext>
    </extLst>
  </connection>
  <connection id="22" xr16:uid="{4B578124-38F3-45C6-A980-01EA4C06BEC6}" name="Query - Popular Funds Performance" description="Connection to the 'Popular Funds Performance' query in the workbook." type="100" refreshedVersion="8" minRefreshableVersion="5">
    <extLst>
      <ext xmlns:x15="http://schemas.microsoft.com/office/spreadsheetml/2010/11/main" uri="{DE250136-89BD-433C-8126-D09CA5730AF9}">
        <x15:connection id="ce1a11a7-b8ed-4fa0-81e3-0c80e608b186"/>
      </ext>
    </extLst>
  </connection>
  <connection id="23" xr16:uid="{F780FEF6-6A27-41B0-BC0F-F5CB8D95F926}" name="Query - Royal London Performance" description="Connection to the 'Royal London Performance' query in the workbook." type="100" refreshedVersion="8" minRefreshableVersion="5">
    <extLst>
      <ext xmlns:x15="http://schemas.microsoft.com/office/spreadsheetml/2010/11/main" uri="{DE250136-89BD-433C-8126-D09CA5730AF9}">
        <x15:connection id="4dcdcd05-dd54-4321-8b4f-a0d95f4f3697">
          <x15:oledbPr connection="Provider=Microsoft.Mashup.OleDb.1;Data Source=$Workbook$;Location=&quot;Royal London Performance&quot;;Extended Properties=&quot;&quot;">
            <x15:dbTables>
              <x15:dbTable name="Royal London Performance"/>
            </x15:dbTables>
          </x15:oledbPr>
        </x15:connection>
      </ext>
    </extLst>
  </connection>
  <connection id="24" xr16:uid="{72239777-295A-4A34-9CA7-BAE3975C23C9}" name="Query - Scottish Widows Performance" description="Connection to the 'Scottish Widows Performance' query in the workbook." type="100" refreshedVersion="8" minRefreshableVersion="5">
    <extLst>
      <ext xmlns:x15="http://schemas.microsoft.com/office/spreadsheetml/2010/11/main" uri="{DE250136-89BD-433C-8126-D09CA5730AF9}">
        <x15:connection id="cb785098-3d85-48e4-944b-4603ea4f1ae8">
          <x15:oledbPr connection="Provider=Microsoft.Mashup.OleDb.1;Data Source=$Workbook$;Location=&quot;Scottish Widows Performance&quot;;Extended Properties=&quot;&quot;">
            <x15:dbTables>
              <x15:dbTable name="Scottish Widows Performance"/>
            </x15:dbTables>
          </x15:oledbPr>
        </x15:connection>
      </ext>
    </extLst>
  </connection>
  <connection id="25" xr16:uid="{CD4E1686-81EE-4858-B651-A421B1D3FDF0}" name="Query - Soderberg Performance" description="Connection to the 'Soderberg Performance' query in the workbook." type="100" refreshedVersion="8" minRefreshableVersion="5">
    <extLst>
      <ext xmlns:x15="http://schemas.microsoft.com/office/spreadsheetml/2010/11/main" uri="{DE250136-89BD-433C-8126-D09CA5730AF9}">
        <x15:connection id="3789c493-6c9c-4a11-99f5-1a8e71cbf41b"/>
      </ext>
    </extLst>
  </connection>
  <connection id="26" xr16:uid="{10D13F38-C8BA-4D8A-A0BA-AE7A7B815D89}" name="Query - St James Place Performance" description="Connection to the 'St James Place Performance' query in the workbook." type="100" refreshedVersion="8" minRefreshableVersion="5">
    <extLst>
      <ext xmlns:x15="http://schemas.microsoft.com/office/spreadsheetml/2010/11/main" uri="{DE250136-89BD-433C-8126-D09CA5730AF9}">
        <x15:connection id="77785ff7-81c1-40ee-9eff-7361fb9b74c0">
          <x15:oledbPr connection="Provider=Microsoft.Mashup.OleDb.1;Data Source=$Workbook$;Location=&quot;St James Place Performance&quot;;Extended Properties=&quot;&quot;">
            <x15:dbTables>
              <x15:dbTable name="St James Place Performance"/>
            </x15:dbTables>
          </x15:oledbPr>
        </x15:connection>
      </ext>
    </extLst>
  </connection>
  <connection id="27" xr16:uid="{4AD5DE55-6007-4582-9841-0D8B16C36E24}" name="Query - Standard Life Performance" description="Connection to the 'Standard Life Performance' query in the workbook." type="100" refreshedVersion="8" minRefreshableVersion="5">
    <extLst>
      <ext xmlns:x15="http://schemas.microsoft.com/office/spreadsheetml/2010/11/main" uri="{DE250136-89BD-433C-8126-D09CA5730AF9}">
        <x15:connection id="05b33fe4-d277-4ded-a7af-2884259f18ae"/>
      </ext>
    </extLst>
  </connection>
  <connection id="28" xr16:uid="{3C89C47A-9AE0-4FA4-9401-AC55456010F8}" name="Query - True Potential Performance" description="Connection to the 'True Potential Performance' query in the workbook." type="100" refreshedVersion="8" minRefreshableVersion="5">
    <extLst>
      <ext xmlns:x15="http://schemas.microsoft.com/office/spreadsheetml/2010/11/main" uri="{DE250136-89BD-433C-8126-D09CA5730AF9}">
        <x15:connection id="1cb166ed-f79c-4c75-a1c9-da440255b07f"/>
      </ext>
    </extLst>
  </connection>
  <connection id="29" xr16:uid="{155CC8B6-90A2-49F1-8D4E-B5D2C6681619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<sst xmlns="http://schemas.openxmlformats.org/spreadsheetml/2006/main" count="1715" uniqueCount="739">
  <si>
    <t>Cheetham Jackson Portfolios</t>
  </si>
  <si>
    <t>1 Month Performance (%)</t>
  </si>
  <si>
    <t>3 Months Performance (%)</t>
  </si>
  <si>
    <t>6 Months Performance (%)</t>
  </si>
  <si>
    <t>1 Year Performance (%)</t>
  </si>
  <si>
    <t>3 Years Performance (%)</t>
  </si>
  <si>
    <t>5 Years Performance (%)</t>
  </si>
  <si>
    <t>All Fixed Income</t>
  </si>
  <si>
    <t>Defensive</t>
  </si>
  <si>
    <t>Cautious</t>
  </si>
  <si>
    <t>Conservative</t>
  </si>
  <si>
    <t>Balanced Low</t>
  </si>
  <si>
    <t>Balanced Medium</t>
  </si>
  <si>
    <t>Balanced High</t>
  </si>
  <si>
    <t>Capital Growth</t>
  </si>
  <si>
    <t>Adventurous</t>
  </si>
  <si>
    <t>Aggressive</t>
  </si>
  <si>
    <t>Fixed Interst</t>
  </si>
  <si>
    <t>Equity</t>
  </si>
  <si>
    <t>Aggregate OCF</t>
  </si>
  <si>
    <t xml:space="preserve">Annualised Volatility </t>
  </si>
  <si>
    <t>Ethical Solution</t>
  </si>
  <si>
    <t>Core Cautious</t>
  </si>
  <si>
    <t>Core Balanced</t>
  </si>
  <si>
    <t>Core Growth</t>
  </si>
  <si>
    <t>Core Adventurous</t>
  </si>
  <si>
    <t xml:space="preserve">PIM Strategic Ethical All Fixed Income </t>
  </si>
  <si>
    <t>PIM Strategic Ethical Defensive</t>
  </si>
  <si>
    <t>PIM Strategic Ethical Cautious</t>
  </si>
  <si>
    <t xml:space="preserve">PIM Strategic Ethical Conservative </t>
  </si>
  <si>
    <t xml:space="preserve">PIM Strategic Ethical Balanced Low </t>
  </si>
  <si>
    <t>PIM Strategic Ethical Balanced Medium</t>
  </si>
  <si>
    <t xml:space="preserve">PIM Strategic Ethical Balanced High </t>
  </si>
  <si>
    <t>PIM Strategic Ethical Capital Growth</t>
  </si>
  <si>
    <t xml:space="preserve">PIM Strategic Ethical Adventurous </t>
  </si>
  <si>
    <t xml:space="preserve">PIM Strategic Ethical Aggressive </t>
  </si>
  <si>
    <t>Asset Allocation Split</t>
  </si>
  <si>
    <t>Important Information</t>
  </si>
  <si>
    <t>All figures referenced are net of all fund charges</t>
  </si>
  <si>
    <t>Past performance is no guarantee of future performance</t>
  </si>
  <si>
    <t>To establish a risk based like for like for each fund, we have used asset allocation where possible, or volatility as an alternative</t>
  </si>
  <si>
    <t xml:space="preserve">Source: FE Analytics </t>
  </si>
  <si>
    <t>&gt;</t>
  </si>
  <si>
    <t>Cheetham Jackson</t>
  </si>
  <si>
    <t>Performance (%)</t>
  </si>
  <si>
    <t xml:space="preserve">Asset Allocation (%) </t>
  </si>
  <si>
    <t>Asset Allocation (%)</t>
  </si>
  <si>
    <t>Provider</t>
  </si>
  <si>
    <t>Parmenion</t>
  </si>
  <si>
    <t>Parmenion Ethical</t>
  </si>
  <si>
    <t xml:space="preserve">Soderberg </t>
  </si>
  <si>
    <t>AJ Bell</t>
  </si>
  <si>
    <t>Royal London</t>
  </si>
  <si>
    <t>Standard Life</t>
  </si>
  <si>
    <t>Aegon</t>
  </si>
  <si>
    <t>Aviva</t>
  </si>
  <si>
    <t>Legal &amp; General</t>
  </si>
  <si>
    <t>St James Place</t>
  </si>
  <si>
    <t>True Potential</t>
  </si>
  <si>
    <t>Popular Funds</t>
  </si>
  <si>
    <t>Choose Item</t>
  </si>
  <si>
    <t xml:space="preserve">Soderberg Performance </t>
  </si>
  <si>
    <t>https://www.feanalytics.com/Table.aspx?SavedResultsID=a6ad2a60-e883-f011-b228-002248818b97&amp;xl=1&amp;UserID=9F69458C-3EEE-4DB0-860F-39599A632134&amp;xlRefreshData=1</t>
  </si>
  <si>
    <t>https://www.feanalytics.com/Table.aspx?SavedResultsID=4b6a07c9-e983-f011-b228-002248818b97&amp;xl=1&amp;UserID=9F69458C-3EEE-4DB0-860F-39599A632134&amp;xlRefreshData=1</t>
  </si>
  <si>
    <t>Parmenion Performance</t>
  </si>
  <si>
    <t>Parmenion Ethical Performance</t>
  </si>
  <si>
    <t>https://www.feanalytics.com/Table.aspx?SavedResultsID=7341101d-ec83-f011-b228-002248818b97&amp;xl=1&amp;UserID=9F69458C-3EEE-4DB0-860F-39599A632134&amp;xlRefreshData=1</t>
  </si>
  <si>
    <t>AJ Bell Performance</t>
  </si>
  <si>
    <t>https://www.feanalytics.com/Table.aspx?SavedResultsID=a7ef29c4-ec83-f011-b228-002248818b97&amp;xl=1&amp;UserID=9F69458C-3EEE-4DB0-860F-39599A632134&amp;xlRefreshData=1</t>
  </si>
  <si>
    <t xml:space="preserve">How to Refresh Live Performance Figures </t>
  </si>
  <si>
    <t xml:space="preserve">1. Click on the 'Data' tab </t>
  </si>
  <si>
    <t>2. Click on the 'Refresh All' button, this will then begin to update all performance fugures</t>
  </si>
  <si>
    <t>3. It will now say ' Running Background Query' in the bottom left corner of the screen, allow about 60 seconds for all figures to be updated up to the previous month end.</t>
  </si>
  <si>
    <t xml:space="preserve">Competitors portfolios - </t>
  </si>
  <si>
    <t>Asset Allocation -</t>
  </si>
  <si>
    <t>Scottish Widows</t>
  </si>
  <si>
    <t>Scottish Widows Portfolio One</t>
  </si>
  <si>
    <t>Scottish Widows Portfolio Two</t>
  </si>
  <si>
    <t xml:space="preserve">Scottish Widows Portfolio Three </t>
  </si>
  <si>
    <t>Scottish Widows Portfolio Four</t>
  </si>
  <si>
    <t>Scottish Widows Portfolio Five</t>
  </si>
  <si>
    <t>Aviva Pen Blended Portfolio 2</t>
  </si>
  <si>
    <t>Aviva Pen Blended Portfolio 3</t>
  </si>
  <si>
    <t>Aviva Pen Blended Portfolio 4</t>
  </si>
  <si>
    <t>Aviva Pen Blended Portfolio 5</t>
  </si>
  <si>
    <t>Aviva Pen Blended Portfolio 6</t>
  </si>
  <si>
    <t>Aviva Pen Blended Portfolio 7</t>
  </si>
  <si>
    <t>L&amp;G Multi-Index 3</t>
  </si>
  <si>
    <t>L&amp;G Multi-Index 4</t>
  </si>
  <si>
    <t>L&amp;G Multi-Index 5</t>
  </si>
  <si>
    <t>L&amp;G Multi-Index 6</t>
  </si>
  <si>
    <t>L&amp;G Multi-Index 7</t>
  </si>
  <si>
    <t>7IM</t>
  </si>
  <si>
    <t xml:space="preserve">7IM - AAP Moderately Cautious </t>
  </si>
  <si>
    <t>7IM - AAP Moderately Adventurous</t>
  </si>
  <si>
    <t>7IM - AAP Adventurous</t>
  </si>
  <si>
    <t xml:space="preserve">Popular Funds </t>
  </si>
  <si>
    <t>Legal &amp; General Managed</t>
  </si>
  <si>
    <t>Zurich Balanced Managed</t>
  </si>
  <si>
    <t xml:space="preserve">Aviva Pen Mixed Investment (40-85% Shares) </t>
  </si>
  <si>
    <t>Phoenix Life Managed</t>
  </si>
  <si>
    <t>Aegon Balanced Lifestyle</t>
  </si>
  <si>
    <t>Standard Life Managed</t>
  </si>
  <si>
    <t>Royal London Governed Defensive</t>
  </si>
  <si>
    <t>Royal London Governed Conservative</t>
  </si>
  <si>
    <t>Royal London Governed Growth</t>
  </si>
  <si>
    <t>Royal London Governed Moderate</t>
  </si>
  <si>
    <t>Royal London Governed Enhanced</t>
  </si>
  <si>
    <t>Royal London Governed Dynamic</t>
  </si>
  <si>
    <t>https://www.feanalytics.com/Table.aspx?SavedResultsID=b8462950-f283-f011-b228-002248818b97&amp;xl=1&amp;UserID=9F69458C-3EEE-4DB0-860F-39599A632134&amp;xlRefreshData=1</t>
  </si>
  <si>
    <t>FI: 55%  EQ: 45%</t>
  </si>
  <si>
    <t>FI: 78%  EQ: 22%</t>
  </si>
  <si>
    <t>FI: 43%  EQ: 57%</t>
  </si>
  <si>
    <t>FI: 28%  EQ:72%</t>
  </si>
  <si>
    <t>FI: 13%  EQ: 87%</t>
  </si>
  <si>
    <t>FI: 5%  EQ: 95%</t>
  </si>
  <si>
    <t>Standard Life Future Advantage 1</t>
  </si>
  <si>
    <t>Standard Life Future Advantage 2</t>
  </si>
  <si>
    <t>Standard Life Future Advantage 3</t>
  </si>
  <si>
    <t>Standard Life Future Advantage 4</t>
  </si>
  <si>
    <t>Standard Life Future Advantage 5</t>
  </si>
  <si>
    <t>Time Period -</t>
  </si>
  <si>
    <t xml:space="preserve">Time Period - </t>
  </si>
  <si>
    <t>FI: 63%  EQ: 37%</t>
  </si>
  <si>
    <t>FI: 44%  EQ: 56%</t>
  </si>
  <si>
    <t>FI: 27%  EQ: 73%</t>
  </si>
  <si>
    <t>FI: 10%  EQ: 90%</t>
  </si>
  <si>
    <t>https://www.feanalytics.com/Table.aspx?SavedResultsID=76a806e8-f783-f011-b228-002248818b97&amp;xl=1&amp;UserID=9F69458C-3EEE-4DB0-860F-39599A632134&amp;xlRefreshData=1</t>
  </si>
  <si>
    <t xml:space="preserve">Royal London </t>
  </si>
  <si>
    <t>Competitors performance -</t>
  </si>
  <si>
    <t xml:space="preserve">Aegon </t>
  </si>
  <si>
    <t>WS Aegon Risk Managed 1</t>
  </si>
  <si>
    <t>WS Aegon Risk Managed 2</t>
  </si>
  <si>
    <t>WS Aegon Risk Managed 3</t>
  </si>
  <si>
    <t>WS Aegon Risk Managed 4</t>
  </si>
  <si>
    <t>WS Aegon Risk Managed 5</t>
  </si>
  <si>
    <t>WS Aegon Risk Managed 6</t>
  </si>
  <si>
    <t>https://www.feanalytics.com/Table.aspx?SavedResultsID=0a91815f-f983-f011-b228-002248818b97&amp;xl=1&amp;UserID=9F69458C-3EEE-4DB0-860F-39599A632134&amp;xlRefreshData=1</t>
  </si>
  <si>
    <t>FI: 79%  EQ: 21%</t>
  </si>
  <si>
    <t>FI: 50%  EQ: 50%</t>
  </si>
  <si>
    <t>FI: 35%  EQ: 65%</t>
  </si>
  <si>
    <t>FI: 20%  EQ: 80%</t>
  </si>
  <si>
    <t>https://www.feanalytics.com/Table.aspx?SavedResultsID=cbba92e6-fe83-f011-b228-002248818b97&amp;xl=1&amp;UserID=9F69458C-3EEE-4DB0-860F-39599A632134&amp;xlRefreshData=1</t>
  </si>
  <si>
    <t xml:space="preserve">Our Portfolios - </t>
  </si>
  <si>
    <t>FI: 1%  EQ: 99%</t>
  </si>
  <si>
    <t>FI: 100%  EQ: 0%</t>
  </si>
  <si>
    <t>FI: 62%  EQ: 38%</t>
  </si>
  <si>
    <t>FI: 30%  EQ: 70%</t>
  </si>
  <si>
    <t>FI: 14%  EQ: 86%</t>
  </si>
  <si>
    <t>https://www.feanalytics.com/Table.aspx?SavedResultsID=320eb5a2-0284-f011-b228-002248818b97&amp;xl=1&amp;UserID=9F69458C-3EEE-4DB0-860F-39599A632134&amp;xlRefreshData=1</t>
  </si>
  <si>
    <t>FI: 73%  EQ: 27%</t>
  </si>
  <si>
    <t>FI: 65%  EQ: 35%</t>
  </si>
  <si>
    <t>FI: 58%  EQ: 42%</t>
  </si>
  <si>
    <t>FI: 47%  EQ: 53%</t>
  </si>
  <si>
    <t>FI: 39%  EQ: 61%</t>
  </si>
  <si>
    <t>https://www.feanalytics.com/Table.aspx?SavedResultsID=deb84f41-0584-f011-b228-002248818b97&amp;xl=1&amp;UserID=9F69458C-3EEE-4DB0-860F-39599A632134&amp;xlRefreshData=1</t>
  </si>
  <si>
    <t>FI: 56%  EQ: 44%</t>
  </si>
  <si>
    <t>FI: 26%  EQ: 74%</t>
  </si>
  <si>
    <t>FI: 6%  EQ: 94%</t>
  </si>
  <si>
    <t>SJP Pension Adventurous Portfolio</t>
  </si>
  <si>
    <t>SJP Pension Balanced Portfolio</t>
  </si>
  <si>
    <t>SJP Pension Conservative Portfolio</t>
  </si>
  <si>
    <t>SJP Pension Strategic Growth Portfolio</t>
  </si>
  <si>
    <t>SJP Pension Managed Funds Portfolio</t>
  </si>
  <si>
    <t>https://www.feanalytics.com/Table.aspx?SavedResultsID=1f3df3c8-0c84-f011-b228-002248818b97&amp;xl=1&amp;UserID=9F69458C-3EEE-4DB0-860F-39599A632134&amp;xlRefreshData=1</t>
  </si>
  <si>
    <t>FI: 70%  EQ: 30%</t>
  </si>
  <si>
    <t>FI: 53%  EQ: 47%</t>
  </si>
  <si>
    <t>FI: 38%  EQ: 62%</t>
  </si>
  <si>
    <t>FI: 22%  EQ: 78%</t>
  </si>
  <si>
    <t>FI: 3%  EQ: 97%</t>
  </si>
  <si>
    <t xml:space="preserve">7IM - AAP Balanced </t>
  </si>
  <si>
    <t>https://www.feanalytics.com/Table.aspx?SavedResultsID=c92cb430-0e84-f011-b228-002248818b97&amp;xl=1&amp;UserID=9F69458C-3EEE-4DB0-860F-39599A632134&amp;xlRefreshData=1</t>
  </si>
  <si>
    <t>FI: 2%  EQ: 98%</t>
  </si>
  <si>
    <t>FI: 12%  EQ: 88%</t>
  </si>
  <si>
    <t>True Potential Aggressive</t>
  </si>
  <si>
    <t>True Potential Growth</t>
  </si>
  <si>
    <t>True Potential Defensive</t>
  </si>
  <si>
    <t xml:space="preserve">True Potential Cautious </t>
  </si>
  <si>
    <t xml:space="preserve">True Potential Balanced </t>
  </si>
  <si>
    <t>https://www.feanalytics.com/Table.aspx?SavedResultsID=1bd4a5b1-1084-f011-b228-002248818b97&amp;xl=1&amp;UserID=9F69458C-3EEE-4DB0-860F-39599A632134&amp;xlRefreshData=1</t>
  </si>
  <si>
    <t>FI: 66%  EQ: 34%</t>
  </si>
  <si>
    <t>FI: 49%  EQ: 51%</t>
  </si>
  <si>
    <t>FI: 34%  EQ: 66%</t>
  </si>
  <si>
    <t>FI: 19%  EQ: 81%</t>
  </si>
  <si>
    <t>https://www.feanalytics.com/Table.aspx?SavedResultsID=a4db88cd-1484-f011-b228-002248818b97&amp;xl=1&amp;UserID=9F69458C-3EEE-4DB0-860F-39599A632134&amp;xlRefreshData=1</t>
  </si>
  <si>
    <t>B&amp;CE Global Investments (40-85% Shares)</t>
  </si>
  <si>
    <t>FI: 21%  EQ: 79%</t>
  </si>
  <si>
    <t>FI: 29%  EQ: 71%</t>
  </si>
  <si>
    <t>FI: 31%  EQ: 69%</t>
  </si>
  <si>
    <t>FI: 37%  EQ: 63%</t>
  </si>
  <si>
    <t>FI: 0%  EQ: 100%</t>
  </si>
  <si>
    <t>FI: 80%  EQ: 20%</t>
  </si>
  <si>
    <t>FI: 60%  EQ: 40%</t>
  </si>
  <si>
    <t>FI: 40%  EQ: 60%</t>
  </si>
  <si>
    <t>FI: 85%  EQ: 15%</t>
  </si>
  <si>
    <t>Soderberg Performance Table</t>
  </si>
  <si>
    <t>Column1</t>
  </si>
  <si>
    <t>1 monthCumulativePerformanceto Last Month End Overall</t>
  </si>
  <si>
    <t>3 monthCumulativePerformanceto Last Month End Overall</t>
  </si>
  <si>
    <t>6 monthCumulativePerformanceto Last Month End Overall</t>
  </si>
  <si>
    <t>1 yearCumulativePerformanceto Last Month End Overall</t>
  </si>
  <si>
    <t>3 yearCumulativePerformanceto Last Month End Overall</t>
  </si>
  <si>
    <t>5 yearCumulativePerformanceto Last Month End Overall</t>
  </si>
  <si>
    <t>5 yearCumulativeVolatilityto Last Month End</t>
  </si>
  <si>
    <t>Portfolio : Soderberg  
 Core Balanced TR in GB</t>
  </si>
  <si>
    <t>Portfolio : Soderberg 
 Core Adventurous Portfolio TR in GB</t>
  </si>
  <si>
    <t>Portfolio : Soderberg 
 Core Cautious TR in GB</t>
  </si>
  <si>
    <t>Portfolio : Soderberg 
 Core Growth Portfolio TR in GB</t>
  </si>
  <si>
    <t>Parmenion Performance Table</t>
  </si>
  <si>
    <t>Portfolio : CJ_Adventurous_2020 TR in GB</t>
  </si>
  <si>
    <t>Portfolio : CJ_Aggressive_2020 TR in GB</t>
  </si>
  <si>
    <t>Portfolio : CJ_All_Fixed_Income_2020 TR in GB</t>
  </si>
  <si>
    <t>Portfolio : CJ_Balanced_High_2020 TR in GB</t>
  </si>
  <si>
    <t>Portfolio : CJ_Balanced_Low_2020 TR in GB</t>
  </si>
  <si>
    <t>Portfolio : CJ_Balanced_Med_2020 TR in GB</t>
  </si>
  <si>
    <t>Portfolio : CJ_Capital_Growth_2020 TR in GB</t>
  </si>
  <si>
    <t>Portfolio : CJ_Cautious_2020 TR in GB</t>
  </si>
  <si>
    <t>Portfolio : CJ_Conservative_2020 TR in GB</t>
  </si>
  <si>
    <t>Portfolio : CJ_Defensive_2020 TR in GB</t>
  </si>
  <si>
    <t>Parmenion Ethical Performance Table</t>
  </si>
  <si>
    <t>Portfolio : PIM Strategic Ethical Adventurous (FI:10 EQ:90) 19/06/2025 TR in GB</t>
  </si>
  <si>
    <t>Portfolio : PIM Strategic Ethical Aggressive (FI:0 EQ:100) 19/06/2025 TR in GB</t>
  </si>
  <si>
    <t>Portfolio : PIM Strategic Ethical All Fixed Income (FI:100 EQ:0) 25/04/2025 TR in GB</t>
  </si>
  <si>
    <t>Portfolio : PIM Strategic Ethical Balanced High (FI:30 EQ:70) 19/06/2025 TR in GB</t>
  </si>
  <si>
    <t>Portfolio : PIM Strategic Ethical Balanced Low (FI:50 EQ:50) 19/06/2025 TR in GB</t>
  </si>
  <si>
    <t>Portfolio : PIM Strategic Ethical Balanced Medium (FI:40 EQ:60) 19/06/2025 TR in GB</t>
  </si>
  <si>
    <t>Portfolio : PIM Strategic Ethical Capital Growth (FI:20 EQ:80) 19/06/2025 TR in GB</t>
  </si>
  <si>
    <t>Portfolio : PIM Strategic Ethical Cautious (FI:70 EQ:30) 19/06/2025 TR in GB</t>
  </si>
  <si>
    <t>Portfolio : PIM Strategic Ethical Conservative (FI:60 EQ:40) 19/06/2025 TR in GB</t>
  </si>
  <si>
    <t>Portfolio : PIM Strategic Ethical Defensive (FI:85 EQ:15) 19/06/2025 TR in GB</t>
  </si>
  <si>
    <t>AJ Bell Performance Table</t>
  </si>
  <si>
    <t>Portfolio : CJ 
 Adventurous FI:10 EQ:90 20/02/2023 TR in GB</t>
  </si>
  <si>
    <t>Portfolio : CJ 
 Aggressive FI:0 EQ:100 20/02/2023 TR in GB</t>
  </si>
  <si>
    <t>Portfolio : CJ 
 All Fixed Interest FI:100 EQ:0 20/02/2023 TR in GB</t>
  </si>
  <si>
    <t>Portfolio : CJ 
 Balanced High FI:30 EQ:70 20/02/2023 TR in GB</t>
  </si>
  <si>
    <t>Portfolio : CJ 
 Balanced Low FI:50 EQ:50 20/02/2023 TR in GB</t>
  </si>
  <si>
    <t>Portfolio : CJ 
 Balanced Medium FI:40 EQ:60 20/02/2023 TR in GB</t>
  </si>
  <si>
    <t>Portfolio : CJ 
 Capital Growth FI:20 EQ:80 20/02/2023 TR in GB</t>
  </si>
  <si>
    <t>Portfolio : CJ 
 Cautious FI:70 EQ:30 20/02/2023 TR in GB</t>
  </si>
  <si>
    <t>Portfolio : CJ 
 Conservative FI:60 EQ:40 20/02/2023 TR in GB</t>
  </si>
  <si>
    <t>Portfolio : CJ 
 Defensive FI:80 EQ:20 20/02/2023 TR in GB</t>
  </si>
  <si>
    <t>Royal London Performance Table</t>
  </si>
  <si>
    <t>RLP Governed Portfolio Conservative GTR in GB</t>
  </si>
  <si>
    <t>RLP Governed Portfolio Defensive GTR in GB</t>
  </si>
  <si>
    <t>RLP Governed Portfolio Dynamic GTR in GB</t>
  </si>
  <si>
    <t>RLP Governed Portfolio Enhanced GTR in GB</t>
  </si>
  <si>
    <t>RLP Governed Portfolio Growth GTR in GB</t>
  </si>
  <si>
    <t>RLP Governed Portfolio Moderate GTR in GB</t>
  </si>
  <si>
    <t>Standard Life Performance Table</t>
  </si>
  <si>
    <t>Standard Life Future Advantage 1 Pension S4 GTR in GB</t>
  </si>
  <si>
    <t/>
  </si>
  <si>
    <t>Standard Life Future Advantage 2 Pension S4 GTR in GB</t>
  </si>
  <si>
    <t>Standard Life Future Advantage 3 Pension S4 GTR in GB</t>
  </si>
  <si>
    <t>Standard Life Future Advantage 4 Pension S4 GTR in GB</t>
  </si>
  <si>
    <t>Standard Life Future Advantage 5 Pension S4 GTR in GB</t>
  </si>
  <si>
    <t>Aegon Performance Table</t>
  </si>
  <si>
    <t>WS Aegon Risk-Managed 1 A Acc in GB</t>
  </si>
  <si>
    <t>WS Aegon Risk-Managed 2 A Acc in GB</t>
  </si>
  <si>
    <t>WS Aegon Risk-Managed 3 A Acc in GB</t>
  </si>
  <si>
    <t>WS Aegon Risk-Managed 4 A Acc in GB</t>
  </si>
  <si>
    <t>WS Aegon Risk-Managed 5 A Acc in GB</t>
  </si>
  <si>
    <t>WS Aegon Risk-Managed 6 A Acc in GB</t>
  </si>
  <si>
    <t>Scottish Widows Performance Table</t>
  </si>
  <si>
    <t>Scottish Widows Pension Portfolio Five Pension Series 1 GTR in GB</t>
  </si>
  <si>
    <t>Scottish Widows Pension Portfolio Four Pension Series 1 GTR in GB</t>
  </si>
  <si>
    <t>Scottish Widows Pension Portfolio One Pension Series 1 GTR in GB</t>
  </si>
  <si>
    <t>Scottish Widows Pension Portfolio Three Pension Series 1 GTR in GB</t>
  </si>
  <si>
    <t>Scottish Widows Pension Portfolio Two Pension Series 1 GTR in GB</t>
  </si>
  <si>
    <t>Aviva Performance Table</t>
  </si>
  <si>
    <t>Aviva Pen Blended Portfolio 2 Pn S14 GTR in GB</t>
  </si>
  <si>
    <t>Aviva Pen Blended Portfolio 3 Pn S14 GTR in GB</t>
  </si>
  <si>
    <t>Aviva Pen Blended Portfolio 4 Pn S14 GTR in GB</t>
  </si>
  <si>
    <t>Aviva Pen Blended Portfolio 5 Pn S14 GTR in GB</t>
  </si>
  <si>
    <t>Aviva Pen Blended Portfolio 6 Pn S14 GTR in GB</t>
  </si>
  <si>
    <t>Aviva Pen Blended Portfolio 7 Pn S14 GTR in GB</t>
  </si>
  <si>
    <t>Legal &amp; General Performance Table</t>
  </si>
  <si>
    <t>L&amp;G Multi-Index 3 I Acc in GB</t>
  </si>
  <si>
    <t>L&amp;G Multi-Index 4 I Acc in GB</t>
  </si>
  <si>
    <t>L&amp;G Multi-Index 5 I Acc in GB</t>
  </si>
  <si>
    <t>L&amp;G Multi-Index 6 I Acc in GB</t>
  </si>
  <si>
    <t>L&amp;G Multi-Index 7 I Acc in GB</t>
  </si>
  <si>
    <t>St James Place Performance Table</t>
  </si>
  <si>
    <t>Portfolio : SJP Adventurous Portfolio TR in GB</t>
  </si>
  <si>
    <t>Portfolio : SJP Balanced Portfolio TR in GB</t>
  </si>
  <si>
    <t>Portfolio : SJP Conservative Portfolio TR in GB</t>
  </si>
  <si>
    <t>Portfolio : SJP Managed Funds Portfolio TR in GB</t>
  </si>
  <si>
    <t>Portfolio : SJP Strategic Growth Portfolio TR in GB</t>
  </si>
  <si>
    <t>7IM Performance Table</t>
  </si>
  <si>
    <t>7IM AAP Adventurous C Acc in GB</t>
  </si>
  <si>
    <t>7IM AAP Balanced C Acc in GB</t>
  </si>
  <si>
    <t>7IM AAP Moderately Adventurous C Acc in GB</t>
  </si>
  <si>
    <t>7IM AAP Moderately Cautious C Acc in GB</t>
  </si>
  <si>
    <t>True Potential Performance Table</t>
  </si>
  <si>
    <t>True Potential Investments True Potential Growth-Aligned Aggressive Acc in GB</t>
  </si>
  <si>
    <t>True Potential Investments True Potential Growth-Aligned Balanced Acc in GB</t>
  </si>
  <si>
    <t>True Potential Investments True Potential Growth-Aligned Cautious Acc in GB</t>
  </si>
  <si>
    <t>True Potential Investments True Potential Growth-Aligned Defensive Acc in GB</t>
  </si>
  <si>
    <t>True Potential Investments True Potential Growth-Aligned Growth Acc in GB</t>
  </si>
  <si>
    <t>Popular Funds Performance Table</t>
  </si>
  <si>
    <t>Aegon/Scottish Equitable plc Balanced Lifestyle Pn GTR in GB</t>
  </si>
  <si>
    <t>Aviva Pen Mixed Investment (40-85% Shares) Pn S4 GTR in GB</t>
  </si>
  <si>
    <t>L&amp;G Managed Pn G25 Acc GTR in GB</t>
  </si>
  <si>
    <t>Phoenix Managed Pn S1 GTR in GB</t>
  </si>
  <si>
    <t>Stan Life Managed Pn S4 GTR in GB</t>
  </si>
  <si>
    <t>The People's Pension Global Investments (up to 85% shares) 0.5% Pn GTR in GB</t>
  </si>
  <si>
    <t>Zurich Balanced Managed Pn 2000 AP GTR in GB</t>
  </si>
  <si>
    <t>Soderberg</t>
  </si>
  <si>
    <t>Performance</t>
  </si>
  <si>
    <t>Fund Name</t>
  </si>
  <si>
    <t>Fund Number (1 Lowest)</t>
  </si>
  <si>
    <t>1</t>
  </si>
  <si>
    <t>2</t>
  </si>
  <si>
    <t>3</t>
  </si>
  <si>
    <t>4</t>
  </si>
  <si>
    <t>Fund Number</t>
  </si>
  <si>
    <t>5</t>
  </si>
  <si>
    <t>6</t>
  </si>
  <si>
    <t>7</t>
  </si>
  <si>
    <t>8</t>
  </si>
  <si>
    <t>9</t>
  </si>
  <si>
    <t>10</t>
  </si>
  <si>
    <t>5 Year Vol</t>
  </si>
  <si>
    <t>1 Year</t>
  </si>
  <si>
    <t>3 Year</t>
  </si>
  <si>
    <t>5 Year</t>
  </si>
  <si>
    <t>Select Proposition:</t>
  </si>
  <si>
    <t>Select Comparative Provider:</t>
  </si>
  <si>
    <t>All figures are updated to the previous quarter end - ie. 31/03/2021 to 31/03/2026</t>
  </si>
  <si>
    <t>13.42</t>
  </si>
  <si>
    <t>33.69</t>
  </si>
  <si>
    <t>59.26</t>
  </si>
  <si>
    <t>9.77</t>
  </si>
  <si>
    <t>9.84</t>
  </si>
  <si>
    <t>22.20</t>
  </si>
  <si>
    <t>32.85</t>
  </si>
  <si>
    <t>7.14</t>
  </si>
  <si>
    <t>8.23</t>
  </si>
  <si>
    <t>17.24</t>
  </si>
  <si>
    <t>22.70</t>
  </si>
  <si>
    <t>5.71</t>
  </si>
  <si>
    <t>6.79</t>
  </si>
  <si>
    <t>13.35</t>
  </si>
  <si>
    <t>14.12</t>
  </si>
  <si>
    <t>4.36</t>
  </si>
  <si>
    <t>11.70</t>
  </si>
  <si>
    <t>28.63</t>
  </si>
  <si>
    <t>47.07</t>
  </si>
  <si>
    <t>8.32</t>
  </si>
  <si>
    <t>5.19</t>
  </si>
  <si>
    <t>9.59</t>
  </si>
  <si>
    <t>7.29</t>
  </si>
  <si>
    <t>18.12</t>
  </si>
  <si>
    <t>8.81</t>
  </si>
  <si>
    <t>24.13</t>
  </si>
  <si>
    <t>10.04</t>
  </si>
  <si>
    <t>29.23</t>
  </si>
  <si>
    <t>11.29</t>
  </si>
  <si>
    <t>33.77</t>
  </si>
  <si>
    <t>-4.97</t>
  </si>
  <si>
    <t>-2.97</t>
  </si>
  <si>
    <t>-0.29</t>
  </si>
  <si>
    <t>12.27</t>
  </si>
  <si>
    <t>37.82</t>
  </si>
  <si>
    <t>45.15</t>
  </si>
  <si>
    <t>8.54</t>
  </si>
  <si>
    <t>-5.92</t>
  </si>
  <si>
    <t>-4.54</t>
  </si>
  <si>
    <t>-1.34</t>
  </si>
  <si>
    <t>15.04</t>
  </si>
  <si>
    <t>49.55</t>
  </si>
  <si>
    <t>66.78</t>
  </si>
  <si>
    <t>11.82</t>
  </si>
  <si>
    <t>-3.85</t>
  </si>
  <si>
    <t>-2.05</t>
  </si>
  <si>
    <t>0.10</t>
  </si>
  <si>
    <t>30.35</t>
  </si>
  <si>
    <t>32.55</t>
  </si>
  <si>
    <t>6.53</t>
  </si>
  <si>
    <t>-5.80</t>
  </si>
  <si>
    <t>-3.65</t>
  </si>
  <si>
    <t>-0.58</t>
  </si>
  <si>
    <t>14.38</t>
  </si>
  <si>
    <t>44.02</t>
  </si>
  <si>
    <t>56.31</t>
  </si>
  <si>
    <t>10.26</t>
  </si>
  <si>
    <t>-4.64</t>
  </si>
  <si>
    <t>1.89</t>
  </si>
  <si>
    <t>4.84</t>
  </si>
  <si>
    <t>17.79</t>
  </si>
  <si>
    <t>39.27</t>
  </si>
  <si>
    <t>53.34</t>
  </si>
  <si>
    <t>10.81</t>
  </si>
  <si>
    <t>-4.76</t>
  </si>
  <si>
    <t>1.96</t>
  </si>
  <si>
    <t>5.01</t>
  </si>
  <si>
    <t>18.45</t>
  </si>
  <si>
    <t>40.73</t>
  </si>
  <si>
    <t>56.69</t>
  </si>
  <si>
    <t>11.20</t>
  </si>
  <si>
    <t>-1.01</t>
  </si>
  <si>
    <t>0.01</t>
  </si>
  <si>
    <t>0.98</t>
  </si>
  <si>
    <t>3.62</t>
  </si>
  <si>
    <t>13.25</t>
  </si>
  <si>
    <t>7.87</t>
  </si>
  <si>
    <t>2.57</t>
  </si>
  <si>
    <t>-4.40</t>
  </si>
  <si>
    <t>1.66</t>
  </si>
  <si>
    <t>4.40</t>
  </si>
  <si>
    <t>16.20</t>
  </si>
  <si>
    <t>35.86</t>
  </si>
  <si>
    <t>45.44</t>
  </si>
  <si>
    <t>9.92</t>
  </si>
  <si>
    <t>-4.12</t>
  </si>
  <si>
    <t>1.41</t>
  </si>
  <si>
    <t>3.82</t>
  </si>
  <si>
    <t>14.13</t>
  </si>
  <si>
    <t>31.13</t>
  </si>
  <si>
    <t>35.51</t>
  </si>
  <si>
    <t>8.49</t>
  </si>
  <si>
    <t>-4.21</t>
  </si>
  <si>
    <t>1.55</t>
  </si>
  <si>
    <t>4.14</t>
  </si>
  <si>
    <t>15.20</t>
  </si>
  <si>
    <t>33.76</t>
  </si>
  <si>
    <t>40.96</t>
  </si>
  <si>
    <t>9.39</t>
  </si>
  <si>
    <t>1.79</t>
  </si>
  <si>
    <t>4.63</t>
  </si>
  <si>
    <t>17.06</t>
  </si>
  <si>
    <t>37.65</t>
  </si>
  <si>
    <t>49.52</t>
  </si>
  <si>
    <t>10.35</t>
  </si>
  <si>
    <t>-3.39</t>
  </si>
  <si>
    <t>1.03</t>
  </si>
  <si>
    <t>3.00</t>
  </si>
  <si>
    <t>11.13</t>
  </si>
  <si>
    <t>25.53</t>
  </si>
  <si>
    <t>25.73</t>
  </si>
  <si>
    <t>6.61</t>
  </si>
  <si>
    <t>-3.84</t>
  </si>
  <si>
    <t>1.23</t>
  </si>
  <si>
    <t>3.45</t>
  </si>
  <si>
    <t>12.80</t>
  </si>
  <si>
    <t>28.55</t>
  </si>
  <si>
    <t>30.71</t>
  </si>
  <si>
    <t>7.62</t>
  </si>
  <si>
    <t>-2.69</t>
  </si>
  <si>
    <t>0.78</t>
  </si>
  <si>
    <t>2.58</t>
  </si>
  <si>
    <t>9.30</t>
  </si>
  <si>
    <t>23.07</t>
  </si>
  <si>
    <t>23.38</t>
  </si>
  <si>
    <t>4.86</t>
  </si>
  <si>
    <t>-8.83</t>
  </si>
  <si>
    <t>-3.37</t>
  </si>
  <si>
    <t>-1.36</t>
  </si>
  <si>
    <t>9.45</t>
  </si>
  <si>
    <t>19.62</t>
  </si>
  <si>
    <t>18.13</t>
  </si>
  <si>
    <t>11.65</t>
  </si>
  <si>
    <t>-9.43</t>
  </si>
  <si>
    <t>-3.36</t>
  </si>
  <si>
    <t>-1.29</t>
  </si>
  <si>
    <t>20.48</t>
  </si>
  <si>
    <t>19.71</t>
  </si>
  <si>
    <t>11.88</t>
  </si>
  <si>
    <t>-0.81</t>
  </si>
  <si>
    <t>0.24</t>
  </si>
  <si>
    <t>3.97</t>
  </si>
  <si>
    <t>15.42</t>
  </si>
  <si>
    <t>10.38</t>
  </si>
  <si>
    <t>2.91</t>
  </si>
  <si>
    <t>-7.51</t>
  </si>
  <si>
    <t>-3.41</t>
  </si>
  <si>
    <t>-1.59</t>
  </si>
  <si>
    <t>6.80</t>
  </si>
  <si>
    <t>17.84</t>
  </si>
  <si>
    <t>13.80</t>
  </si>
  <si>
    <t>10.92</t>
  </si>
  <si>
    <t>-5.81</t>
  </si>
  <si>
    <t>-2.86</t>
  </si>
  <si>
    <t>-1.28</t>
  </si>
  <si>
    <t>5.41</t>
  </si>
  <si>
    <t>17.54</t>
  </si>
  <si>
    <t>8.95</t>
  </si>
  <si>
    <t>9.86</t>
  </si>
  <si>
    <t>-6.72</t>
  </si>
  <si>
    <t>-3.18</t>
  </si>
  <si>
    <t>-1.46</t>
  </si>
  <si>
    <t>6.11</t>
  </si>
  <si>
    <t>17.63</t>
  </si>
  <si>
    <t>11.50</t>
  </si>
  <si>
    <t>-8.18</t>
  </si>
  <si>
    <t>7.97</t>
  </si>
  <si>
    <t>18.62</t>
  </si>
  <si>
    <t>16.00</t>
  </si>
  <si>
    <t>11.31</t>
  </si>
  <si>
    <t>-3.74</t>
  </si>
  <si>
    <t>-1.88</t>
  </si>
  <si>
    <t>-0.49</t>
  </si>
  <si>
    <t>4.07</t>
  </si>
  <si>
    <t>16.79</t>
  </si>
  <si>
    <t>5.85</t>
  </si>
  <si>
    <t>8.22</t>
  </si>
  <si>
    <t>-4.75</t>
  </si>
  <si>
    <t>-2.65</t>
  </si>
  <si>
    <t>-1.27</t>
  </si>
  <si>
    <t>4.19</t>
  </si>
  <si>
    <t>17.15</t>
  </si>
  <si>
    <t>6.77</t>
  </si>
  <si>
    <t>9.27</t>
  </si>
  <si>
    <t>-2.63</t>
  </si>
  <si>
    <t>-1.05</t>
  </si>
  <si>
    <t>0.35</t>
  </si>
  <si>
    <t>3.93</t>
  </si>
  <si>
    <t>16.11</t>
  </si>
  <si>
    <t>7.70</t>
  </si>
  <si>
    <t>5.95</t>
  </si>
  <si>
    <t>-6.10</t>
  </si>
  <si>
    <t>2.86</t>
  </si>
  <si>
    <t>7.39</t>
  </si>
  <si>
    <t>19.40</t>
  </si>
  <si>
    <t>38.86</t>
  </si>
  <si>
    <t>46.18</t>
  </si>
  <si>
    <t>10.41</t>
  </si>
  <si>
    <t>-6.53</t>
  </si>
  <si>
    <t>3.22</t>
  </si>
  <si>
    <t>8.20</t>
  </si>
  <si>
    <t>21.40</t>
  </si>
  <si>
    <t>41.97</t>
  </si>
  <si>
    <t>50.08</t>
  </si>
  <si>
    <t>11.11</t>
  </si>
  <si>
    <t>-0.08</t>
  </si>
  <si>
    <t>0.86</t>
  </si>
  <si>
    <t>3.73</t>
  </si>
  <si>
    <t>13.61</t>
  </si>
  <si>
    <t>8.39</t>
  </si>
  <si>
    <t>3.63</t>
  </si>
  <si>
    <t>-5.29</t>
  </si>
  <si>
    <t>2.20</t>
  </si>
  <si>
    <t>5.96</t>
  </si>
  <si>
    <t>15.99</t>
  </si>
  <si>
    <t>33.27</t>
  </si>
  <si>
    <t>38.60</t>
  </si>
  <si>
    <t>9.10</t>
  </si>
  <si>
    <t>-4.28</t>
  </si>
  <si>
    <t>1.62</t>
  </si>
  <si>
    <t>4.56</t>
  </si>
  <si>
    <t>12.42</t>
  </si>
  <si>
    <t>27.32</t>
  </si>
  <si>
    <t>30.82</t>
  </si>
  <si>
    <t>7.49</t>
  </si>
  <si>
    <t>-4.87</t>
  </si>
  <si>
    <t>5.34</t>
  </si>
  <si>
    <t>14.42</t>
  </si>
  <si>
    <t>30.37</t>
  </si>
  <si>
    <t>34.31</t>
  </si>
  <si>
    <t>8.38</t>
  </si>
  <si>
    <t>-5.69</t>
  </si>
  <si>
    <t>2.60</t>
  </si>
  <si>
    <t>6.76</t>
  </si>
  <si>
    <t>17.87</t>
  </si>
  <si>
    <t>36.12</t>
  </si>
  <si>
    <t>42.31</t>
  </si>
  <si>
    <t>9.74</t>
  </si>
  <si>
    <t>-2.91</t>
  </si>
  <si>
    <t>1.11</t>
  </si>
  <si>
    <t>3.30</t>
  </si>
  <si>
    <t>8.90</t>
  </si>
  <si>
    <t>21.67</t>
  </si>
  <si>
    <t>22.02</t>
  </si>
  <si>
    <t>5.81</t>
  </si>
  <si>
    <t>-3.64</t>
  </si>
  <si>
    <t>1.16</t>
  </si>
  <si>
    <t>3.69</t>
  </si>
  <si>
    <t>10.27</t>
  </si>
  <si>
    <t>23.94</t>
  </si>
  <si>
    <t>26.40</t>
  </si>
  <si>
    <t>6.52</t>
  </si>
  <si>
    <t>-2.42</t>
  </si>
  <si>
    <t>1.07</t>
  </si>
  <si>
    <t>3.21</t>
  </si>
  <si>
    <t>8.40</t>
  </si>
  <si>
    <t>20.11</t>
  </si>
  <si>
    <t>19.66</t>
  </si>
  <si>
    <t>4.50</t>
  </si>
  <si>
    <t>5.55</t>
  </si>
  <si>
    <t>12.39</t>
  </si>
  <si>
    <t>26.51</t>
  </si>
  <si>
    <t>14.92</t>
  </si>
  <si>
    <t>4.23</t>
  </si>
  <si>
    <t>9.63</t>
  </si>
  <si>
    <t>26.43</t>
  </si>
  <si>
    <t>60.04</t>
  </si>
  <si>
    <t>8.72</t>
  </si>
  <si>
    <t>8.92</t>
  </si>
  <si>
    <t>22.51</t>
  </si>
  <si>
    <t>51.87</t>
  </si>
  <si>
    <t>7.85</t>
  </si>
  <si>
    <t>7.30</t>
  </si>
  <si>
    <t>18.02</t>
  </si>
  <si>
    <t>40.35</t>
  </si>
  <si>
    <t>7.00</t>
  </si>
  <si>
    <t>6.43</t>
  </si>
  <si>
    <t>13.64</t>
  </si>
  <si>
    <t>28.74</t>
  </si>
  <si>
    <t>6.20</t>
  </si>
  <si>
    <t>4.18</t>
  </si>
  <si>
    <t>7.92</t>
  </si>
  <si>
    <t>5.92</t>
  </si>
  <si>
    <t>5.36</t>
  </si>
  <si>
    <t>12.62</t>
  </si>
  <si>
    <t>14.73</t>
  </si>
  <si>
    <t>6.32</t>
  </si>
  <si>
    <t>18.24</t>
  </si>
  <si>
    <t>26.90</t>
  </si>
  <si>
    <t>8.94</t>
  </si>
  <si>
    <t>25.04</t>
  </si>
  <si>
    <t>41.94</t>
  </si>
  <si>
    <t>7.74</t>
  </si>
  <si>
    <t>10.83</t>
  </si>
  <si>
    <t>32.21</t>
  </si>
  <si>
    <t>57.50</t>
  </si>
  <si>
    <t>8.76</t>
  </si>
  <si>
    <t>39.59</t>
  </si>
  <si>
    <t>75.65</t>
  </si>
  <si>
    <t>4.15</t>
  </si>
  <si>
    <t>12.23</t>
  </si>
  <si>
    <t>10.94</t>
  </si>
  <si>
    <t>0.71</t>
  </si>
  <si>
    <t>7.17</t>
  </si>
  <si>
    <t>16.19</t>
  </si>
  <si>
    <t>16.67</t>
  </si>
  <si>
    <t>12.46</t>
  </si>
  <si>
    <t>35.75</t>
  </si>
  <si>
    <t>64.23</t>
  </si>
  <si>
    <t>10.95</t>
  </si>
  <si>
    <t>9.83</t>
  </si>
  <si>
    <t>39.77</t>
  </si>
  <si>
    <t>8.91</t>
  </si>
  <si>
    <t>11.18</t>
  </si>
  <si>
    <t>31.63</t>
  </si>
  <si>
    <t>53.25</t>
  </si>
  <si>
    <t>10.05</t>
  </si>
  <si>
    <t>7.53</t>
  </si>
  <si>
    <t>14.96</t>
  </si>
  <si>
    <t>17.65</t>
  </si>
  <si>
    <t>4.43</t>
  </si>
  <si>
    <t>8.18</t>
  </si>
  <si>
    <t>16.69</t>
  </si>
  <si>
    <t>21.79</t>
  </si>
  <si>
    <t>4.83</t>
  </si>
  <si>
    <t>18.71</t>
  </si>
  <si>
    <t>5.29</t>
  </si>
  <si>
    <t>9.49</t>
  </si>
  <si>
    <t>20.87</t>
  </si>
  <si>
    <t>31.54</t>
  </si>
  <si>
    <t>10.24</t>
  </si>
  <si>
    <t>23.17</t>
  </si>
  <si>
    <t>37.13</t>
  </si>
  <si>
    <t>6.42</t>
  </si>
  <si>
    <t>11.00</t>
  </si>
  <si>
    <t>25.66</t>
  </si>
  <si>
    <t>43.40</t>
  </si>
  <si>
    <t>5.61</t>
  </si>
  <si>
    <t>9.36</t>
  </si>
  <si>
    <t>9.90</t>
  </si>
  <si>
    <t>5.68</t>
  </si>
  <si>
    <t>7.20</t>
  </si>
  <si>
    <t>13.99</t>
  </si>
  <si>
    <t>21.41</t>
  </si>
  <si>
    <t>6.58</t>
  </si>
  <si>
    <t>8.78</t>
  </si>
  <si>
    <t>36.50</t>
  </si>
  <si>
    <t>7.67</t>
  </si>
  <si>
    <t>10.40</t>
  </si>
  <si>
    <t>25.62</t>
  </si>
  <si>
    <t>48.45</t>
  </si>
  <si>
    <t>8.79</t>
  </si>
  <si>
    <t>12.65</t>
  </si>
  <si>
    <t>32.75</t>
  </si>
  <si>
    <t>63.09</t>
  </si>
  <si>
    <t>10.12</t>
  </si>
  <si>
    <t>8.34</t>
  </si>
  <si>
    <t>25.13</t>
  </si>
  <si>
    <t>43.72</t>
  </si>
  <si>
    <t>8.70</t>
  </si>
  <si>
    <t>6.00</t>
  </si>
  <si>
    <t>14.61</t>
  </si>
  <si>
    <t>19.92</t>
  </si>
  <si>
    <t>5.86</t>
  </si>
  <si>
    <t>4.98</t>
  </si>
  <si>
    <t>9.35</t>
  </si>
  <si>
    <t>5.00</t>
  </si>
  <si>
    <t>6.75</t>
  </si>
  <si>
    <t>18.21</t>
  </si>
  <si>
    <t>27.64</t>
  </si>
  <si>
    <t>7.82</t>
  </si>
  <si>
    <t>22.92</t>
  </si>
  <si>
    <t>35.34</t>
  </si>
  <si>
    <t>8.35</t>
  </si>
  <si>
    <t>20.08</t>
  </si>
  <si>
    <t>43.26</t>
  </si>
  <si>
    <t>5.99</t>
  </si>
  <si>
    <t>14.33</t>
  </si>
  <si>
    <t>7.05</t>
  </si>
  <si>
    <t>18.79</t>
  </si>
  <si>
    <t>35.93</t>
  </si>
  <si>
    <t>4.81</t>
  </si>
  <si>
    <t>9.11</t>
  </si>
  <si>
    <t>9.33</t>
  </si>
  <si>
    <t>6.03</t>
  </si>
  <si>
    <t>7.54</t>
  </si>
  <si>
    <t>20.12</t>
  </si>
  <si>
    <t>34.08</t>
  </si>
  <si>
    <t>36.98</t>
  </si>
  <si>
    <t>7.42</t>
  </si>
  <si>
    <t>9.66</t>
  </si>
  <si>
    <t>26.71</t>
  </si>
  <si>
    <t>43.60</t>
  </si>
  <si>
    <t>8.06</t>
  </si>
  <si>
    <t>21.86</t>
  </si>
  <si>
    <t>32.49</t>
  </si>
  <si>
    <t>20.58</t>
  </si>
  <si>
    <t>35.65</t>
  </si>
  <si>
    <t>7.60</t>
  </si>
  <si>
    <t>11.61</t>
  </si>
  <si>
    <t>28.95</t>
  </si>
  <si>
    <t>49.12</t>
  </si>
  <si>
    <t>9.98</t>
  </si>
  <si>
    <t>8.86</t>
  </si>
  <si>
    <t>24.54</t>
  </si>
  <si>
    <t>51.62</t>
  </si>
  <si>
    <t>Tables (2) Name</t>
  </si>
  <si>
    <t>1 Month</t>
  </si>
  <si>
    <t>3 Month</t>
  </si>
  <si>
    <t>6 Month</t>
  </si>
  <si>
    <t>Table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</si>
</sst>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0" tint="-0.499984740745262"/>
      <name val="Aptos Narrow"/>
      <family val="2"/>
      <scheme val="minor"/>
    </font>
    <font>
      <b/>
      <sz val="20"/>
      <color rgb="FFEF894B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sz val="11"/>
      <color theme="3" tint="9.9978637043366805E-2"/>
      <name val="Aptos Narrow"/>
      <family val="2"/>
      <scheme val="minor"/>
    </font>
    <font>
      <sz val="7"/>
      <color rgb="FF333333"/>
      <name val="Arial"/>
      <family val="2"/>
    </font>
    <font>
      <b/>
      <sz val="20"/>
      <color rgb="FF0070C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Segoe UI"/>
      <family val="2"/>
    </font>
    <font>
      <u/>
      <sz val="36"/>
      <color theme="1"/>
      <name val="Segoe UI"/>
      <family val="2"/>
    </font>
    <font>
      <b/>
      <sz val="14"/>
      <color theme="1"/>
      <name val="Aptos Narrow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19B61"/>
        <bgColor indexed="64"/>
      </patternFill>
    </fill>
    <fill>
      <patternFill patternType="solid">
        <fgColor rgb="FFED7C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20" fillId="0" borderId="0"/>
  </cellStyleXfs>
  <cellXfs count="89">
    <xf numFmtId="0" fontId="0" fillId="0" borderId="0" xfId="0"/>
    <xf numFmtId="0" fontId="0" fillId="2" borderId="0" xfId="0" applyFill="1"/>
    <xf numFmtId="0" fontId="4" fillId="3" borderId="4" xfId="0" applyFont="1" applyFill="1" applyBorder="1" applyAlignment="1">
      <alignment horizontal="center" vertical="center" wrapText="1"/>
    </xf>
    <xf numFmtId="10" fontId="5" fillId="3" borderId="5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10" fontId="6" fillId="5" borderId="1" xfId="1" applyNumberFormat="1" applyFont="1" applyFill="1" applyBorder="1" applyAlignment="1">
      <alignment horizontal="center" vertical="center"/>
    </xf>
    <xf numFmtId="10" fontId="6" fillId="6" borderId="1" xfId="1" applyNumberFormat="1" applyFont="1" applyFill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10" fontId="6" fillId="5" borderId="7" xfId="1" applyNumberFormat="1" applyFont="1" applyFill="1" applyBorder="1" applyAlignment="1">
      <alignment horizontal="center" vertical="center"/>
    </xf>
    <xf numFmtId="10" fontId="6" fillId="6" borderId="7" xfId="1" applyNumberFormat="1" applyFont="1" applyFill="1" applyBorder="1" applyAlignment="1">
      <alignment horizontal="center" vertical="center"/>
    </xf>
    <xf numFmtId="2" fontId="6" fillId="7" borderId="8" xfId="1" applyNumberFormat="1" applyFont="1" applyFill="1" applyBorder="1" applyAlignment="1">
      <alignment horizontal="center" vertical="center"/>
    </xf>
    <xf numFmtId="2" fontId="6" fillId="7" borderId="10" xfId="1" applyNumberFormat="1" applyFont="1" applyFill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10" fontId="6" fillId="5" borderId="12" xfId="1" applyNumberFormat="1" applyFont="1" applyFill="1" applyBorder="1" applyAlignment="1">
      <alignment horizontal="center" vertical="center"/>
    </xf>
    <xf numFmtId="10" fontId="6" fillId="6" borderId="12" xfId="1" applyNumberFormat="1" applyFont="1" applyFill="1" applyBorder="1" applyAlignment="1">
      <alignment horizontal="center" vertical="center"/>
    </xf>
    <xf numFmtId="0" fontId="6" fillId="7" borderId="13" xfId="1" applyNumberFormat="1" applyFont="1" applyFill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10" fontId="6" fillId="4" borderId="6" xfId="1" applyNumberFormat="1" applyFont="1" applyFill="1" applyBorder="1" applyAlignment="1">
      <alignment horizontal="center" vertical="center"/>
    </xf>
    <xf numFmtId="10" fontId="6" fillId="4" borderId="9" xfId="1" applyNumberFormat="1" applyFont="1" applyFill="1" applyBorder="1" applyAlignment="1">
      <alignment horizontal="center" vertical="center"/>
    </xf>
    <xf numFmtId="10" fontId="6" fillId="4" borderId="11" xfId="1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2" fontId="6" fillId="0" borderId="20" xfId="1" applyNumberFormat="1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6" fillId="7" borderId="13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10" fontId="5" fillId="3" borderId="24" xfId="1" applyNumberFormat="1" applyFont="1" applyFill="1" applyBorder="1" applyAlignment="1">
      <alignment horizontal="center" vertical="center" wrapText="1"/>
    </xf>
    <xf numFmtId="10" fontId="5" fillId="3" borderId="27" xfId="1" applyNumberFormat="1" applyFont="1" applyFill="1" applyBorder="1" applyAlignment="1">
      <alignment horizontal="center" vertical="center" wrapText="1"/>
    </xf>
    <xf numFmtId="10" fontId="5" fillId="3" borderId="12" xfId="1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4" fillId="8" borderId="28" xfId="0" applyFont="1" applyFill="1" applyBorder="1"/>
    <xf numFmtId="0" fontId="0" fillId="4" borderId="10" xfId="0" applyFill="1" applyBorder="1"/>
    <xf numFmtId="0" fontId="0" fillId="4" borderId="13" xfId="0" applyFill="1" applyBorder="1"/>
    <xf numFmtId="0" fontId="0" fillId="4" borderId="30" xfId="0" applyFill="1" applyBorder="1"/>
    <xf numFmtId="0" fontId="4" fillId="8" borderId="3" xfId="0" applyFont="1" applyFill="1" applyBorder="1"/>
    <xf numFmtId="0" fontId="4" fillId="8" borderId="4" xfId="0" applyFont="1" applyFill="1" applyBorder="1"/>
    <xf numFmtId="0" fontId="0" fillId="10" borderId="29" xfId="0" applyFill="1" applyBorder="1"/>
    <xf numFmtId="0" fontId="0" fillId="10" borderId="9" xfId="0" applyFill="1" applyBorder="1"/>
    <xf numFmtId="0" fontId="0" fillId="10" borderId="11" xfId="0" applyFill="1" applyBorder="1"/>
    <xf numFmtId="0" fontId="0" fillId="6" borderId="1" xfId="0" applyFill="1" applyBorder="1"/>
    <xf numFmtId="0" fontId="0" fillId="6" borderId="12" xfId="0" applyFill="1" applyBorder="1"/>
    <xf numFmtId="0" fontId="11" fillId="0" borderId="0" xfId="0" applyFont="1"/>
    <xf numFmtId="0" fontId="2" fillId="0" borderId="0" xfId="0" applyFont="1"/>
    <xf numFmtId="0" fontId="14" fillId="2" borderId="0" xfId="0" applyFont="1" applyFill="1" applyAlignment="1">
      <alignment horizontal="right"/>
    </xf>
    <xf numFmtId="0" fontId="0" fillId="11" borderId="0" xfId="0" applyFill="1"/>
    <xf numFmtId="0" fontId="2" fillId="11" borderId="0" xfId="0" applyFont="1" applyFill="1"/>
    <xf numFmtId="0" fontId="15" fillId="12" borderId="0" xfId="0" applyFont="1" applyFill="1"/>
    <xf numFmtId="0" fontId="15" fillId="3" borderId="0" xfId="0" applyFont="1" applyFill="1"/>
    <xf numFmtId="0" fontId="0" fillId="2" borderId="0" xfId="0" applyFill="1" applyAlignment="1">
      <alignment horizontal="centerContinuous"/>
    </xf>
    <xf numFmtId="0" fontId="16" fillId="2" borderId="0" xfId="0" applyFont="1" applyFill="1" applyAlignment="1">
      <alignment horizontal="centerContinuous"/>
    </xf>
    <xf numFmtId="0" fontId="17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left"/>
    </xf>
    <xf numFmtId="0" fontId="12" fillId="9" borderId="0" xfId="0" applyFont="1" applyFill="1"/>
    <xf numFmtId="0" fontId="0" fillId="9" borderId="0" xfId="0" applyFill="1"/>
    <xf numFmtId="0" fontId="18" fillId="9" borderId="0" xfId="0" applyFont="1" applyFill="1"/>
    <xf numFmtId="0" fontId="15" fillId="9" borderId="0" xfId="0" applyFont="1" applyFill="1"/>
    <xf numFmtId="0" fontId="2" fillId="2" borderId="0" xfId="0" applyFont="1" applyFill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3" borderId="0" xfId="0" applyFill="1"/>
    <xf numFmtId="0" fontId="0" fillId="0" borderId="31" xfId="0" applyBorder="1"/>
    <xf numFmtId="0" fontId="0" fillId="13" borderId="31" xfId="0" applyFill="1" applyBorder="1"/>
    <xf numFmtId="0" fontId="2" fillId="2" borderId="32" xfId="0" applyFont="1" applyFill="1" applyBorder="1"/>
    <xf numFmtId="0" fontId="0" fillId="2" borderId="32" xfId="0" applyFill="1" applyBorder="1"/>
    <xf numFmtId="0" fontId="0" fillId="13" borderId="32" xfId="0" applyFill="1" applyBorder="1"/>
    <xf numFmtId="0" fontId="0" fillId="2" borderId="31" xfId="0" applyFill="1" applyBorder="1"/>
    <xf numFmtId="0" fontId="4" fillId="8" borderId="33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2" fontId="6" fillId="7" borderId="3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5" fillId="8" borderId="25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4">
    <cellStyle name="Normal" xfId="0" builtinId="0"/>
    <cellStyle name="Normal 2" xfId="2" xr:uid="{60846225-B5A6-4970-9748-4A87AD54BF32}"/>
    <cellStyle name="Normal 3" xfId="3" xr:uid="{0F65B844-A438-40D1-B8BE-B5DF6A8D842E}"/>
    <cellStyle name="Percent" xfId="1" builtinId="5"/>
  </cellStyles>
  <dxfs count="58"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FF9966"/>
      <color rgb="FFED7C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4</xdr:row>
      <xdr:rowOff>83820</xdr:rowOff>
    </xdr:from>
    <xdr:to>
      <xdr:col>12</xdr:col>
      <xdr:colOff>244446</xdr:colOff>
      <xdr:row>6</xdr:row>
      <xdr:rowOff>20982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465F0D-4A51-C3CA-0785-8C202014F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960120"/>
          <a:ext cx="6995766" cy="312447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579121</xdr:colOff>
      <xdr:row>8</xdr:row>
      <xdr:rowOff>121921</xdr:rowOff>
    </xdr:from>
    <xdr:to>
      <xdr:col>12</xdr:col>
      <xdr:colOff>285750</xdr:colOff>
      <xdr:row>22</xdr:row>
      <xdr:rowOff>35420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5AC311-2A62-4A4E-13B5-ACEF68385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1" y="1729741"/>
          <a:ext cx="7010399" cy="2473819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25</xdr:row>
      <xdr:rowOff>0</xdr:rowOff>
    </xdr:from>
    <xdr:to>
      <xdr:col>12</xdr:col>
      <xdr:colOff>247650</xdr:colOff>
      <xdr:row>27</xdr:row>
      <xdr:rowOff>136493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199D49A-234D-8E85-7573-9CD7E2A12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1980" y="4716780"/>
          <a:ext cx="6949440" cy="507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97972</xdr:colOff>
      <xdr:row>0</xdr:row>
      <xdr:rowOff>124369</xdr:rowOff>
    </xdr:from>
    <xdr:ext cx="5249952" cy="973999"/>
    <xdr:pic>
      <xdr:nvPicPr>
        <xdr:cNvPr id="2" name="Picture 1" descr="Image result for cheetham jackson">
          <a:extLst>
            <a:ext uri="{FF2B5EF4-FFF2-40B4-BE49-F238E27FC236}">
              <a16:creationId xmlns:a16="http://schemas.microsoft.com/office/drawing/2014/main" id="{E63A1F66-29CD-45BE-BD22-56D6243D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93" y="124369"/>
          <a:ext cx="5249952" cy="97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42</xdr:row>
      <xdr:rowOff>0</xdr:rowOff>
    </xdr:from>
    <xdr:to>
      <xdr:col>18</xdr:col>
      <xdr:colOff>40822</xdr:colOff>
      <xdr:row>45</xdr:row>
      <xdr:rowOff>132391</xdr:rowOff>
    </xdr:to>
    <xdr:pic>
      <xdr:nvPicPr>
        <xdr:cNvPr id="4" name="Picture 3" descr="AJ Bell Review - Features, Fees, Pros and Cons Revealed">
          <a:extLst>
            <a:ext uri="{FF2B5EF4-FFF2-40B4-BE49-F238E27FC236}">
              <a16:creationId xmlns:a16="http://schemas.microsoft.com/office/drawing/2014/main" id="{0D608906-03CA-46C7-A430-29AD3A30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2929" y="13348607"/>
          <a:ext cx="2490107" cy="1039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18</xdr:col>
      <xdr:colOff>553070</xdr:colOff>
      <xdr:row>21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1EFD35E-3157-46C3-9587-F20617C9B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32929" y="5374821"/>
          <a:ext cx="2989020" cy="1197429"/>
        </a:xfrm>
        <a:prstGeom prst="rect">
          <a:avLst/>
        </a:prstGeom>
      </xdr:spPr>
    </xdr:pic>
    <xdr:clientData/>
  </xdr:twoCellAnchor>
  <xdr:twoCellAnchor editAs="oneCell">
    <xdr:from>
      <xdr:col>13</xdr:col>
      <xdr:colOff>606417</xdr:colOff>
      <xdr:row>9</xdr:row>
      <xdr:rowOff>54428</xdr:rowOff>
    </xdr:from>
    <xdr:to>
      <xdr:col>17</xdr:col>
      <xdr:colOff>517017</xdr:colOff>
      <xdr:row>12</xdr:row>
      <xdr:rowOff>245201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B9D266-027C-5DC0-3C56-D01B6C551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527024" y="2789464"/>
          <a:ext cx="2367506" cy="1102179"/>
        </a:xfrm>
        <a:prstGeom prst="rect">
          <a:avLst/>
        </a:prstGeom>
      </xdr:spPr>
    </xdr:pic>
    <xdr:clientData/>
  </xdr:twoCellAnchor>
  <xdr:twoCellAnchor editAs="oneCell">
    <xdr:from>
      <xdr:col>14</xdr:col>
      <xdr:colOff>68777</xdr:colOff>
      <xdr:row>27</xdr:row>
      <xdr:rowOff>295547</xdr:rowOff>
    </xdr:from>
    <xdr:to>
      <xdr:col>19</xdr:col>
      <xdr:colOff>0</xdr:colOff>
      <xdr:row>31</xdr:row>
      <xdr:rowOff>287927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812B3B-F622-4926-A69F-9009F6E8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1706" y="8908868"/>
          <a:ext cx="2992830" cy="12012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1261026</xdr:colOff>
      <xdr:row>15</xdr:row>
      <xdr:rowOff>139810</xdr:rowOff>
    </xdr:from>
    <xdr:ext cx="4701623" cy="775416"/>
    <xdr:pic>
      <xdr:nvPicPr>
        <xdr:cNvPr id="3" name="Picture 2" descr="Image result for cheetham jackson">
          <a:extLst>
            <a:ext uri="{FF2B5EF4-FFF2-40B4-BE49-F238E27FC236}">
              <a16:creationId xmlns:a16="http://schemas.microsoft.com/office/drawing/2014/main" id="{91B9F736-96E1-4A1A-8811-0130315B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901" y="2959210"/>
          <a:ext cx="4701623" cy="775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backgroundRefresh="0" connectionId="12" xr16:uid="{015B30FE-7D7A-4E6C-9734-E2B4196D6CF3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1 yearCumulativePerformanceto Last Month End Overall" tableColumnId="2"/>
      <queryTableField id="3" name="3 yearCumulativePerformanceto Last Month End Overall" tableColumnId="3"/>
      <queryTableField id="4" name="5 yearCumulativePerformanceto Last Month End Overall" tableColumnId="4"/>
      <queryTableField id="5" name="5 yearCumulativeVolatilityto Last Month End" tableColumnId="5"/>
    </queryTableFields>
  </queryTableRefresh>
  <extLst>
    <ext xmlns:x15="http://schemas.microsoft.com/office/spreadsheetml/2010/11/main" uri="{883FBD77-0823-4a55-B5E3-86C4891E6966}">
      <x15:queryTable sourceDataName="Query - Standard Life Performance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backgroundRefresh="0" connectionId="7" xr16:uid="{7B37BB38-FDA0-4DFF-A18D-AE874E0FF9B1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Scottish Widows Performance"/>
    </ext>
  </extLst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backgroundRefresh="0" connectionId="8" xr16:uid="{CCED0BC5-BBAD-4673-9EA6-9453A1C792DD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St James Place Performance"/>
    </ext>
  </extLst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backgroundRefresh="0" connectionId="9" xr16:uid="{B4F7D629-B294-48FB-97A0-7669BA8ECF54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7IM Performance"/>
    </ext>
  </extLst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backgroundRefresh="0" connectionId="10" xr16:uid="{BDE07C0A-6410-416F-A1BC-9D25BDD8C66C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True Potential Performance"/>
    </ext>
  </extLst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backgroundRefresh="0" connectionId="11" xr16:uid="{BBAB40B6-337C-4684-8B23-2AA56C74DA9A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Popular Funds Performance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backgroundRefresh="0" connectionId="13" xr16:uid="{1F98F8A0-BBB1-4960-A3FC-522D174D29B7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1 yearCumulativePerformanceto Last Month End Overall" tableColumnId="2"/>
      <queryTableField id="3" name="3 yearCumulativePerformanceto Last Month End Overall" tableColumnId="3"/>
      <queryTableField id="4" name="5 yearCumulativePerformanceto Last Month End Overall" tableColumnId="4"/>
      <queryTableField id="5" name="5 yearCumulativeVolatilityto Last Month End" tableColumnId="5"/>
    </queryTableFields>
  </queryTableRefresh>
  <extLst>
    <ext xmlns:x15="http://schemas.microsoft.com/office/spreadsheetml/2010/11/main" uri="{883FBD77-0823-4a55-B5E3-86C4891E6966}">
      <x15:queryTable sourceDataName="Query - Aegon Performance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backgroundRefresh="0" connectionId="14" xr16:uid="{06FF4362-C3A0-431F-AB33-BFE52D3C1607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1 yearCumulativePerformanceto Last Month End Overall" tableColumnId="2"/>
      <queryTableField id="3" name="3 yearCumulativePerformanceto Last Month End Overall" tableColumnId="3"/>
      <queryTableField id="4" name="5 yearCumulativePerformanceto Last Month End Overall" tableColumnId="4"/>
      <queryTableField id="5" name="5 yearCumulativeVolatilityto Last Month End" tableColumnId="5"/>
    </queryTableFields>
  </queryTableRefresh>
  <extLst>
    <ext xmlns:x15="http://schemas.microsoft.com/office/spreadsheetml/2010/11/main" uri="{883FBD77-0823-4a55-B5E3-86C4891E6966}">
      <x15:queryTable sourceDataName="Query - Aviva Performance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backgroundRefresh="0" connectionId="1" xr16:uid="{B7060783-8488-416A-9438-1A6E758BB358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1 yearCumulativePerformanceto Last Month End Overall" tableColumnId="2"/>
      <queryTableField id="3" name="3 yearCumulativePerformanceto Last Month End Overall" tableColumnId="3"/>
      <queryTableField id="4" name="5 yearCumulativePerformanceto Last Month End Overall" tableColumnId="4"/>
      <queryTableField id="5" name="5 yearCumulativeVolatilityto Last Month End" tableColumnId="5"/>
    </queryTableFields>
  </queryTableRefresh>
  <extLst>
    <ext xmlns:x15="http://schemas.microsoft.com/office/spreadsheetml/2010/11/main" uri="{883FBD77-0823-4a55-B5E3-86C4891E6966}">
      <x15:queryTable sourceDataName="Query - Legal &amp; General Performance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backgroundRefresh="0" connectionId="2" xr16:uid="{A2963771-DDBA-47C4-8E46-3CFFDA49A9DE}" autoFormatId="16" applyNumberFormats="0" applyBorderFormats="0" applyFontFormats="0" applyPatternFormats="0" applyAlignmentFormats="0" applyWidthHeightFormats="0">
  <queryTableRefresh nextId="10">
    <queryTableFields count="9">
      <queryTableField id="1" name="Fund Name" tableColumnId="1"/>
      <queryTableField id="2" name="Fund Number (1 Lowest)" tableColumnId="2"/>
      <queryTableField id="3" name="1 monthCumulativePerformanceto Last Month End Overall" tableColumnId="3"/>
      <queryTableField id="4" name="3 monthCumulativePerformanceto Last Month End Overall" tableColumnId="4"/>
      <queryTableField id="5" name="6 monthCumulativePerformanceto Last Month End Overall" tableColumnId="5"/>
      <queryTableField id="6" name="1 yearCumulativePerformanceto Last Month End Overall" tableColumnId="6"/>
      <queryTableField id="7" name="3 yearCumulativePerformanceto Last Month End Overall" tableColumnId="7"/>
      <queryTableField id="8" name="5 yearCumulativePerformanceto Last Month End Overall" tableColumnId="8"/>
      <queryTableField id="9" name="5 yearCumulativeVolatilityto Last Month End" tableColumnId="9"/>
    </queryTableFields>
  </queryTableRefresh>
  <extLst>
    <ext xmlns:x15="http://schemas.microsoft.com/office/spreadsheetml/2010/11/main" uri="{883FBD77-0823-4a55-B5E3-86C4891E6966}">
      <x15:queryTable sourceDataName="Query - Soderberg Performance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backgroundRefresh="0" connectionId="3" xr16:uid="{1E8414D6-E845-4ED8-AFF8-546091E5DAFD}" autoFormatId="16" applyNumberFormats="0" applyBorderFormats="0" applyFontFormats="0" applyPatternFormats="0" applyAlignmentFormats="0" applyWidthHeightFormats="0">
  <queryTableRefresh nextId="10">
    <queryTableFields count="9">
      <queryTableField id="1" name="Fund Name" tableColumnId="1"/>
      <queryTableField id="2" name="Fund Number" tableColumnId="2"/>
      <queryTableField id="3" name="1 monthCumulativePerformanceto Last Month End Overall" tableColumnId="3"/>
      <queryTableField id="4" name="3 monthCumulativePerformanceto Last Month End Overall" tableColumnId="4"/>
      <queryTableField id="5" name="6 monthCumulativePerformanceto Last Month End Overall" tableColumnId="5"/>
      <queryTableField id="6" name="1 yearCumulativePerformanceto Last Month End Overall" tableColumnId="6"/>
      <queryTableField id="7" name="3 yearCumulativePerformanceto Last Month End Overall" tableColumnId="7"/>
      <queryTableField id="8" name="5 yearCumulativePerformanceto Last Month End Overall" tableColumnId="8"/>
      <queryTableField id="9" name="5 yearCumulativeVolatilityto Last Month End" tableColumnId="9"/>
    </queryTableFields>
  </queryTableRefresh>
  <extLst>
    <ext xmlns:x15="http://schemas.microsoft.com/office/spreadsheetml/2010/11/main" uri="{883FBD77-0823-4a55-B5E3-86C4891E6966}">
      <x15:queryTable sourceDataName="Query - Parmenion Performance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backgroundRefresh="0" connectionId="4" xr16:uid="{F8DF31EF-FB57-47F5-ADD8-415D558DE45F}" autoFormatId="16" applyNumberFormats="0" applyBorderFormats="0" applyFontFormats="0" applyPatternFormats="0" applyAlignmentFormats="0" applyWidthHeightFormats="0">
  <queryTableRefresh nextId="10">
    <queryTableFields count="9">
      <queryTableField id="1" name="Fund Name" tableColumnId="1"/>
      <queryTableField id="2" name="Fund Number" tableColumnId="2"/>
      <queryTableField id="3" name="1 monthCumulativePerformanceto Last Month End Overall" tableColumnId="3"/>
      <queryTableField id="4" name="3 monthCumulativePerformanceto Last Month End Overall" tableColumnId="4"/>
      <queryTableField id="5" name="6 monthCumulativePerformanceto Last Month End Overall" tableColumnId="5"/>
      <queryTableField id="6" name="1 yearCumulativePerformanceto Last Month End Overall" tableColumnId="6"/>
      <queryTableField id="7" name="3 yearCumulativePerformanceto Last Month End Overall" tableColumnId="7"/>
      <queryTableField id="8" name="5 yearCumulativePerformanceto Last Month End Overall" tableColumnId="8"/>
      <queryTableField id="9" name="5 yearCumulativeVolatilityto Last Month End" tableColumnId="9"/>
    </queryTableFields>
  </queryTableRefresh>
  <extLst>
    <ext xmlns:x15="http://schemas.microsoft.com/office/spreadsheetml/2010/11/main" uri="{883FBD77-0823-4a55-B5E3-86C4891E6966}">
      <x15:queryTable sourceDataName="Query - Parmenion Ethical Performance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backgroundRefresh="0" connectionId="5" xr16:uid="{FC5FAD24-15C6-4A2C-99C4-0C8F70DA275C}" autoFormatId="16" applyNumberFormats="0" applyBorderFormats="0" applyFontFormats="0" applyPatternFormats="0" applyAlignmentFormats="0" applyWidthHeightFormats="0">
  <queryTableRefresh nextId="10">
    <queryTableFields count="9">
      <queryTableField id="1" name="Fund Name" tableColumnId="1"/>
      <queryTableField id="2" name="Fund Number" tableColumnId="2"/>
      <queryTableField id="3" name="1 monthCumulativePerformanceto Last Month End Overall" tableColumnId="3"/>
      <queryTableField id="4" name="3 monthCumulativePerformanceto Last Month End Overall" tableColumnId="4"/>
      <queryTableField id="5" name="6 monthCumulativePerformanceto Last Month End Overall" tableColumnId="5"/>
      <queryTableField id="6" name="1 yearCumulativePerformanceto Last Month End Overall" tableColumnId="6"/>
      <queryTableField id="7" name="3 yearCumulativePerformanceto Last Month End Overall" tableColumnId="7"/>
      <queryTableField id="8" name="5 yearCumulativePerformanceto Last Month End Overall" tableColumnId="8"/>
      <queryTableField id="9" name="5 yearCumulativeVolatilityto Last Month End" tableColumnId="9"/>
    </queryTableFields>
  </queryTableRefresh>
  <extLst>
    <ext xmlns:x15="http://schemas.microsoft.com/office/spreadsheetml/2010/11/main" uri="{883FBD77-0823-4a55-B5E3-86C4891E6966}">
      <x15:queryTable sourceDataName="Query - AJ Bell Performance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backgroundRefresh="0" connectionId="6" xr16:uid="{93628BB8-13FE-45C3-9DCD-42474B6CB993}" autoFormatId="16" applyNumberFormats="0" applyBorderFormats="0" applyFontFormats="0" applyPatternFormats="0" applyAlignmentFormats="0" applyWidthHeightFormats="0">
  <queryTableRefresh nextId="7">
    <queryTableFields count="6">
      <queryTableField id="1" name="Fund Name" tableColumnId="1"/>
      <queryTableField id="2" name="Fund Number (1 Lowest)" tableColumnId="2"/>
      <queryTableField id="3" name="1 yearCumulativePerformanceto Last Month End Overall" tableColumnId="3"/>
      <queryTableField id="4" name="3 yearCumulativePerformanceto Last Month End Overall" tableColumnId="4"/>
      <queryTableField id="5" name="5 yearCumulativePerformanceto Last Month End Overall" tableColumnId="5"/>
      <queryTableField id="6" name="5 yearCumulativeVolatilityto Last Month End" tableColumnId="6"/>
    </queryTableFields>
  </queryTableRefresh>
  <extLst>
    <ext xmlns:x15="http://schemas.microsoft.com/office/spreadsheetml/2010/11/main" uri="{883FBD77-0823-4a55-B5E3-86C4891E6966}">
      <x15:queryTable sourceDataName="Query - Royal London Performance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7C47170-D581-4D22-A871-56042964AFB7}" name="Standard_Life_Performance" displayName="Standard_Life_Performance" ref="B63:F68" tableType="queryTable" totalsRowShown="0" headerRowDxfId="57" dataDxfId="56">
  <autoFilter ref="B63:F68" xr:uid="{97C47170-D581-4D22-A871-56042964AFB7}"/>
  <tableColumns count="5">
    <tableColumn id="1" xr3:uid="{66E2493B-13C8-4FE4-A9AF-37237F52DF47}" uniqueName="1" name="Column1" queryTableFieldId="1" dataDxfId="55"/>
    <tableColumn id="2" xr3:uid="{50A29C8D-B04E-43D5-B436-553B69F2B19E}" uniqueName="2" name="1 yearCumulativePerformanceto Last Month End Overall" queryTableFieldId="2" dataDxfId="54"/>
    <tableColumn id="3" xr3:uid="{8CE65ADA-3E81-43B8-A766-DC3C006C5500}" uniqueName="3" name="3 yearCumulativePerformanceto Last Month End Overall" queryTableFieldId="3" dataDxfId="53"/>
    <tableColumn id="4" xr3:uid="{DD80FAE0-5C06-4594-9B1D-46F1DBE89929}" uniqueName="4" name="5 yearCumulativePerformanceto Last Month End Overall" queryTableFieldId="4" dataDxfId="52"/>
    <tableColumn id="5" xr3:uid="{15A24E73-E23C-4C91-89D2-3ABBCFB539A5}" uniqueName="5" name="5 yearCumulativeVolatilityto Last Month End" queryTableFieldId="5" dataDxfId="51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F5D7FA-047C-494E-B234-29291F3E9EB2}" name="Scottish_Widows_Performance" displayName="Scottish_Widows_Performance" ref="B82:G87" tableType="queryTable" totalsRowShown="0" headerRowDxfId="14">
  <autoFilter ref="B82:G87" xr:uid="{3FF5D7FA-047C-494E-B234-29291F3E9EB2}"/>
  <tableColumns count="6">
    <tableColumn id="1" xr3:uid="{6C630B67-0529-4A71-83B3-00052640781C}" uniqueName="1" name="Fund Name" queryTableFieldId="1" dataDxfId="13"/>
    <tableColumn id="2" xr3:uid="{8CCF0A8F-2C34-4064-A14A-05452D85E34A}" uniqueName="2" name="Fund Number (1 Lowest)" queryTableFieldId="2"/>
    <tableColumn id="3" xr3:uid="{40CDEA39-FCEB-49DC-99DF-4AE47B76D02C}" uniqueName="3" name="1 yearCumulativePerformanceto Last Month End Overall" queryTableFieldId="3"/>
    <tableColumn id="4" xr3:uid="{144B5149-5EE5-4E59-8114-E3A2225CDE44}" uniqueName="4" name="3 yearCumulativePerformanceto Last Month End Overall" queryTableFieldId="4"/>
    <tableColumn id="5" xr3:uid="{2D2BBAF3-389D-4EBC-9321-CB4D5EB0B96B}" uniqueName="5" name="5 yearCumulativePerformanceto Last Month End Overall" queryTableFieldId="5"/>
    <tableColumn id="6" xr3:uid="{E4ED9533-6E8E-49D8-8865-E051F9EF6C1E}" uniqueName="6" name="5 yearCumulativeVolatilityto Last Month End" queryTableFieldId="6" dataDxfId="12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BB5E6AE-7C95-4879-8A91-D67AB438BD9F}" name="St_James_Place_Performance" displayName="St_James_Place_Performance" ref="B110:G115" tableType="queryTable" totalsRowShown="0" headerRowDxfId="11">
  <autoFilter ref="B110:G115" xr:uid="{5BB5E6AE-7C95-4879-8A91-D67AB438BD9F}"/>
  <tableColumns count="6">
    <tableColumn id="1" xr3:uid="{B21D7B60-3CE5-414E-BFEA-1A60CA460F68}" uniqueName="1" name="Fund Name" queryTableFieldId="1" dataDxfId="10"/>
    <tableColumn id="2" xr3:uid="{71353BB8-882E-4266-8197-91BADE428716}" uniqueName="2" name="Fund Number (1 Lowest)" queryTableFieldId="2"/>
    <tableColumn id="3" xr3:uid="{EDBE01AD-13DA-48A6-B04C-32EAB1F392F7}" uniqueName="3" name="1 yearCumulativePerformanceto Last Month End Overall" queryTableFieldId="3"/>
    <tableColumn id="4" xr3:uid="{1485CF37-A55C-49BD-982A-B2A04337EEA4}" uniqueName="4" name="3 yearCumulativePerformanceto Last Month End Overall" queryTableFieldId="4"/>
    <tableColumn id="5" xr3:uid="{DD21008E-E631-4DE6-BD6E-AF2D44E4D2C4}" uniqueName="5" name="5 yearCumulativePerformanceto Last Month End Overall" queryTableFieldId="5"/>
    <tableColumn id="6" xr3:uid="{90A58BBD-C9E0-4BCD-A600-0613898B9783}" uniqueName="6" name="5 yearCumulativeVolatilityto Last Month End" queryTableFieldId="6" dataDxfId="9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34F09B5-EA30-4544-8C55-3E060309D322}" name="_7IM_Performance" displayName="_7IM_Performance" ref="B119:G123" tableType="queryTable" totalsRowShown="0" headerRowDxfId="8">
  <autoFilter ref="B119:G123" xr:uid="{734F09B5-EA30-4544-8C55-3E060309D322}"/>
  <tableColumns count="6">
    <tableColumn id="1" xr3:uid="{DE52CFFA-B18F-44BC-A23C-9FBFF7EE1506}" uniqueName="1" name="Fund Name" queryTableFieldId="1" dataDxfId="7"/>
    <tableColumn id="2" xr3:uid="{60DCAB5A-DC16-44ED-97D5-6D416632508E}" uniqueName="2" name="Fund Number (1 Lowest)" queryTableFieldId="2"/>
    <tableColumn id="3" xr3:uid="{4C27F7EB-1443-4B9E-A3E6-772EF1345B4F}" uniqueName="3" name="1 yearCumulativePerformanceto Last Month End Overall" queryTableFieldId="3"/>
    <tableColumn id="4" xr3:uid="{E5FA5C55-1DBD-4AC0-B4AF-D8359D95B6E7}" uniqueName="4" name="3 yearCumulativePerformanceto Last Month End Overall" queryTableFieldId="4"/>
    <tableColumn id="5" xr3:uid="{2CFA7012-D858-44FF-B0E9-6540C9599F4F}" uniqueName="5" name="5 yearCumulativePerformanceto Last Month End Overall" queryTableFieldId="5"/>
    <tableColumn id="6" xr3:uid="{41F0D5A6-9999-4B78-90B0-08D0F39117F2}" uniqueName="6" name="5 yearCumulativeVolatilityto Last Month End" queryTableFieldId="6" dataDxfId="6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BB2C24-78BC-450A-AB54-6381865AEF56}" name="True_Potential_Performance" displayName="True_Potential_Performance" ref="B127:G132" tableType="queryTable" totalsRowShown="0" headerRowDxfId="5">
  <autoFilter ref="B127:G132" xr:uid="{ADBB2C24-78BC-450A-AB54-6381865AEF56}"/>
  <tableColumns count="6">
    <tableColumn id="1" xr3:uid="{A323029B-8538-4071-A92C-13D4D5490721}" uniqueName="1" name="Fund Name" queryTableFieldId="1" dataDxfId="4"/>
    <tableColumn id="2" xr3:uid="{AE789B17-BFB4-499B-8341-D0B614F8F64F}" uniqueName="2" name="Fund Number (1 Lowest)" queryTableFieldId="2"/>
    <tableColumn id="3" xr3:uid="{7DDD980C-1391-4D94-807D-39FD59B79757}" uniqueName="3" name="1 yearCumulativePerformanceto Last Month End Overall" queryTableFieldId="3"/>
    <tableColumn id="4" xr3:uid="{25ECD07A-76E9-4CB2-A31F-3DDADC8F19EC}" uniqueName="4" name="3 yearCumulativePerformanceto Last Month End Overall" queryTableFieldId="4"/>
    <tableColumn id="5" xr3:uid="{4545C8E0-EBE1-4041-A2DF-401145759ED3}" uniqueName="5" name="5 yearCumulativePerformanceto Last Month End Overall" queryTableFieldId="5"/>
    <tableColumn id="6" xr3:uid="{2E4A45D5-5EB7-4589-8FD5-D0C83B76C29B}" uniqueName="6" name="5 yearCumulativeVolatilityto Last Month End" queryTableFieldId="6" dataDxfId="3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BA8924D-7154-4B98-9CDC-6E9A9DA7165E}" name="Popular_Funds_Performance" displayName="Popular_Funds_Performance" ref="B136:G143" tableType="queryTable" totalsRowShown="0" headerRowDxfId="2">
  <autoFilter ref="B136:G143" xr:uid="{6BA8924D-7154-4B98-9CDC-6E9A9DA7165E}"/>
  <tableColumns count="6">
    <tableColumn id="1" xr3:uid="{F132B18D-2D08-42E3-900A-F12A7B408E61}" uniqueName="1" name="Fund Name" queryTableFieldId="1" dataDxfId="1"/>
    <tableColumn id="2" xr3:uid="{7DAD2B86-A7FC-40D0-B42A-41A467538F64}" uniqueName="2" name="Fund Number (1 Lowest)" queryTableFieldId="2"/>
    <tableColumn id="3" xr3:uid="{ED367297-3857-4686-A813-45E50DCDB882}" uniqueName="3" name="1 yearCumulativePerformanceto Last Month End Overall" queryTableFieldId="3"/>
    <tableColumn id="4" xr3:uid="{600B5C36-3D73-4374-9004-15623675FBB0}" uniqueName="4" name="3 yearCumulativePerformanceto Last Month End Overall" queryTableFieldId="4"/>
    <tableColumn id="5" xr3:uid="{21101E22-BF27-45C4-9D62-98835AB7BBA9}" uniqueName="5" name="5 yearCumulativePerformanceto Last Month End Overall" queryTableFieldId="5"/>
    <tableColumn id="6" xr3:uid="{90D96C1D-1147-49A5-B884-C94E146AF0E2}" uniqueName="6" name="5 yearCumulativeVolatilityto Last Month End" queryTableFieldId="6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B4317AA-6D65-4DE9-92E6-285F96F16020}" name="Aegon_Performance" displayName="Aegon_Performance" ref="B72:F78" tableType="queryTable" totalsRowShown="0" headerRowDxfId="50" dataDxfId="49">
  <autoFilter ref="B72:F78" xr:uid="{9B4317AA-6D65-4DE9-92E6-285F96F16020}"/>
  <tableColumns count="5">
    <tableColumn id="1" xr3:uid="{ADD90DB2-B6D5-4A24-9E61-0ABC332D4CFF}" uniqueName="1" name="Column1" queryTableFieldId="1" dataDxfId="48"/>
    <tableColumn id="2" xr3:uid="{A0DDC0CA-68E1-4A66-B590-CCF07DD71DA6}" uniqueName="2" name="1 yearCumulativePerformanceto Last Month End Overall" queryTableFieldId="2" dataDxfId="47"/>
    <tableColumn id="3" xr3:uid="{06DE72A3-6CA2-4E8D-A066-520B84295211}" uniqueName="3" name="3 yearCumulativePerformanceto Last Month End Overall" queryTableFieldId="3" dataDxfId="46"/>
    <tableColumn id="4" xr3:uid="{28DDA345-39FA-48D6-9BE7-FA618EF01DB3}" uniqueName="4" name="5 yearCumulativePerformanceto Last Month End Overall" queryTableFieldId="4" dataDxfId="45"/>
    <tableColumn id="5" xr3:uid="{B8AE7464-B31C-469C-9762-F1E08A99DD7D}" uniqueName="5" name="5 yearCumulativeVolatilityto Last Month End" queryTableFieldId="5" dataDxfId="4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D179DCB-1CC4-4073-9653-7C65273A0C8F}" name="Aviva_Performance" displayName="Aviva_Performance" ref="B91:F97" tableType="queryTable" totalsRowShown="0" headerRowDxfId="43" dataDxfId="42">
  <autoFilter ref="B91:F97" xr:uid="{DD179DCB-1CC4-4073-9653-7C65273A0C8F}"/>
  <tableColumns count="5">
    <tableColumn id="1" xr3:uid="{A6E1F266-4672-464E-A76F-5B3C117FB3F9}" uniqueName="1" name="Column1" queryTableFieldId="1" dataDxfId="41"/>
    <tableColumn id="2" xr3:uid="{7A23722F-D707-4F78-8C6D-09E6E91E3F33}" uniqueName="2" name="1 yearCumulativePerformanceto Last Month End Overall" queryTableFieldId="2" dataDxfId="40"/>
    <tableColumn id="3" xr3:uid="{9FC08D25-CC3E-4951-9A54-C83E47D03A7B}" uniqueName="3" name="3 yearCumulativePerformanceto Last Month End Overall" queryTableFieldId="3" dataDxfId="39"/>
    <tableColumn id="4" xr3:uid="{B73FC18C-F0E6-46DF-99EE-4A78D33F7969}" uniqueName="4" name="5 yearCumulativePerformanceto Last Month End Overall" queryTableFieldId="4" dataDxfId="38"/>
    <tableColumn id="5" xr3:uid="{E0E71CC2-4E07-40FB-A121-CB02BFD9E8E0}" uniqueName="5" name="5 yearCumulativeVolatilityto Last Month End" queryTableFieldId="5" dataDxfId="3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AF4E557-B7AD-4837-B10F-BED810EA53FF}" name="Legal___General_Performance" displayName="Legal___General_Performance" ref="B101:F106" tableType="queryTable" totalsRowShown="0" headerRowDxfId="36" dataDxfId="35">
  <autoFilter ref="B101:F106" xr:uid="{4AF4E557-B7AD-4837-B10F-BED810EA53FF}"/>
  <tableColumns count="5">
    <tableColumn id="1" xr3:uid="{ED014EED-64BB-4D2F-BDFE-1D5B6B00461F}" uniqueName="1" name="Column1" queryTableFieldId="1" dataDxfId="34"/>
    <tableColumn id="2" xr3:uid="{B3F594AB-0DF1-4529-AA4C-6BD48A427ED7}" uniqueName="2" name="1 yearCumulativePerformanceto Last Month End Overall" queryTableFieldId="2" dataDxfId="33"/>
    <tableColumn id="3" xr3:uid="{0BF7D8B5-D1F6-4C38-89FE-7E56448CD7A6}" uniqueName="3" name="3 yearCumulativePerformanceto Last Month End Overall" queryTableFieldId="3" dataDxfId="32"/>
    <tableColumn id="4" xr3:uid="{AF26ED2D-9621-4F89-BB72-C6F33C036217}" uniqueName="4" name="5 yearCumulativePerformanceto Last Month End Overall" queryTableFieldId="4" dataDxfId="31"/>
    <tableColumn id="5" xr3:uid="{185338B6-134A-4B7E-A40C-5AA4B8AFF1C0}" uniqueName="5" name="5 yearCumulativeVolatilityto Last Month End" queryTableFieldId="5" dataDxfId="3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2EBBE7-BA04-4227-84D1-E52A8033CC4E}" name="Soderberg_Performance" displayName="Soderberg_Performance" ref="B3:J7" tableType="queryTable" totalsRowShown="0" headerRowDxfId="29">
  <autoFilter ref="B3:J7" xr:uid="{9D2EBBE7-BA04-4227-84D1-E52A8033CC4E}"/>
  <tableColumns count="9">
    <tableColumn id="1" xr3:uid="{4A807CA8-9C02-4479-B06B-CB34345D484A}" uniqueName="1" name="Fund Name" queryTableFieldId="1" dataDxfId="28"/>
    <tableColumn id="2" xr3:uid="{57880F52-DF65-4429-8F8E-7613CAFE3280}" uniqueName="2" name="Fund Number (1 Lowest)" queryTableFieldId="2"/>
    <tableColumn id="3" xr3:uid="{5C2F9EF7-D529-4786-A50B-63B2073800E2}" uniqueName="3" name="1 monthCumulativePerformanceto Last Month End Overall" queryTableFieldId="3"/>
    <tableColumn id="4" xr3:uid="{00D80028-CD0E-4E52-8779-BB074C87D539}" uniqueName="4" name="3 monthCumulativePerformanceto Last Month End Overall" queryTableFieldId="4"/>
    <tableColumn id="5" xr3:uid="{E53831E0-1508-42B9-AA5B-74730ECBB4BB}" uniqueName="5" name="6 monthCumulativePerformanceto Last Month End Overall" queryTableFieldId="5"/>
    <tableColumn id="6" xr3:uid="{F14F2D97-1C14-42AE-8AA5-F97E2C90D3B5}" uniqueName="6" name="1 yearCumulativePerformanceto Last Month End Overall" queryTableFieldId="6"/>
    <tableColumn id="7" xr3:uid="{E99B7A86-F61C-4AEE-80AC-251AC4EC572A}" uniqueName="7" name="3 yearCumulativePerformanceto Last Month End Overall" queryTableFieldId="7"/>
    <tableColumn id="8" xr3:uid="{1CC563DD-81D3-4411-9ED8-90F9B969EA06}" uniqueName="8" name="5 yearCumulativePerformanceto Last Month End Overall" queryTableFieldId="8"/>
    <tableColumn id="9" xr3:uid="{C0EABB98-5081-4AA3-AF9F-B6D9A8AE70A3}" uniqueName="9" name="5 yearCumulativeVolatilityto Last Month End" queryTableFieldId="9" dataDxfId="27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36FCE4-6CAB-4D62-B598-87ED2AE860B4}" name="Parmenion_Performance" displayName="Parmenion_Performance" ref="B11:J21" tableType="queryTable" totalsRowShown="0" headerRowDxfId="26">
  <autoFilter ref="B11:J21" xr:uid="{4736FCE4-6CAB-4D62-B598-87ED2AE860B4}"/>
  <tableColumns count="9">
    <tableColumn id="1" xr3:uid="{CF072DF8-631E-4918-8CF3-A302A151DF44}" uniqueName="1" name="Fund Name" queryTableFieldId="1" dataDxfId="25"/>
    <tableColumn id="2" xr3:uid="{6DBB8485-FB8A-47CE-8A6B-4E8CE3E0A315}" uniqueName="2" name="Fund Number" queryTableFieldId="2"/>
    <tableColumn id="3" xr3:uid="{FD10706B-18E8-4B6D-AD86-9DDB3112B994}" uniqueName="3" name="1 monthCumulativePerformanceto Last Month End Overall" queryTableFieldId="3"/>
    <tableColumn id="4" xr3:uid="{13152631-0C64-4676-ABB4-9D81C16463B6}" uniqueName="4" name="3 monthCumulativePerformanceto Last Month End Overall" queryTableFieldId="4"/>
    <tableColumn id="5" xr3:uid="{1C8D5CAA-8312-49E4-AD62-138709C90A6D}" uniqueName="5" name="6 monthCumulativePerformanceto Last Month End Overall" queryTableFieldId="5"/>
    <tableColumn id="6" xr3:uid="{ACBA3248-1FC0-47B3-8351-28F2B04BE5F6}" uniqueName="6" name="1 yearCumulativePerformanceto Last Month End Overall" queryTableFieldId="6"/>
    <tableColumn id="7" xr3:uid="{9129C72C-8B47-4130-8E1D-1463B3085893}" uniqueName="7" name="3 yearCumulativePerformanceto Last Month End Overall" queryTableFieldId="7"/>
    <tableColumn id="8" xr3:uid="{F78511AC-9F4E-49C1-B469-67EEB861413A}" uniqueName="8" name="5 yearCumulativePerformanceto Last Month End Overall" queryTableFieldId="8"/>
    <tableColumn id="9" xr3:uid="{155ED2F8-388A-4FE7-B21D-D47EA5A1AE7C}" uniqueName="9" name="5 yearCumulativeVolatilityto Last Month End" queryTableFieldId="9" dataDxfId="24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D2A07B-61A8-4DFA-8962-824DB1D4966A}" name="Parmenion_Ethical_Performance" displayName="Parmenion_Ethical_Performance" ref="B25:J35" tableType="queryTable" totalsRowShown="0" headerRowDxfId="23">
  <autoFilter ref="B25:J35" xr:uid="{B2D2A07B-61A8-4DFA-8962-824DB1D4966A}"/>
  <tableColumns count="9">
    <tableColumn id="1" xr3:uid="{32862489-7DAD-41D6-BE11-1BB9D32844CA}" uniqueName="1" name="Fund Name" queryTableFieldId="1" dataDxfId="22"/>
    <tableColumn id="2" xr3:uid="{1A83E725-63F6-4E7B-A316-8C6AF0C031AD}" uniqueName="2" name="Fund Number" queryTableFieldId="2"/>
    <tableColumn id="3" xr3:uid="{0D9D57B5-978B-4D06-BDFA-0A7D1001B041}" uniqueName="3" name="1 monthCumulativePerformanceto Last Month End Overall" queryTableFieldId="3"/>
    <tableColumn id="4" xr3:uid="{A9A02B2B-4CB4-4C40-9E1B-0007B9208926}" uniqueName="4" name="3 monthCumulativePerformanceto Last Month End Overall" queryTableFieldId="4"/>
    <tableColumn id="5" xr3:uid="{6013E767-F0DD-4988-8E0E-6842A8C89DD9}" uniqueName="5" name="6 monthCumulativePerformanceto Last Month End Overall" queryTableFieldId="5"/>
    <tableColumn id="6" xr3:uid="{CB260DC4-B30C-48B6-A898-814877C095B9}" uniqueName="6" name="1 yearCumulativePerformanceto Last Month End Overall" queryTableFieldId="6"/>
    <tableColumn id="7" xr3:uid="{15DE855D-F489-4502-AF99-1C168E07ED80}" uniqueName="7" name="3 yearCumulativePerformanceto Last Month End Overall" queryTableFieldId="7"/>
    <tableColumn id="8" xr3:uid="{BB55B395-E3E5-4D2B-AAC5-EC056279F257}" uniqueName="8" name="5 yearCumulativePerformanceto Last Month End Overall" queryTableFieldId="8"/>
    <tableColumn id="9" xr3:uid="{F31B8016-511B-4B24-8191-14B9873152CB}" uniqueName="9" name="5 yearCumulativeVolatilityto Last Month End" queryTableFieldId="9" dataDxfId="2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C35BBB-598D-46CC-AE85-51ED5EBCD340}" name="AJ_Bell_Performance" displayName="AJ_Bell_Performance" ref="B39:J49" tableType="queryTable" totalsRowShown="0" headerRowDxfId="20">
  <autoFilter ref="B39:J49" xr:uid="{C1C35BBB-598D-46CC-AE85-51ED5EBCD340}"/>
  <tableColumns count="9">
    <tableColumn id="1" xr3:uid="{01F100BB-AA26-4FD8-84D4-23BE6D28A902}" uniqueName="1" name="Fund Name" queryTableFieldId="1" dataDxfId="19"/>
    <tableColumn id="2" xr3:uid="{DB75DDF8-7582-49ED-B425-E5C3CE13105F}" uniqueName="2" name="Fund Number" queryTableFieldId="2"/>
    <tableColumn id="3" xr3:uid="{587612E9-1DCD-4581-91AD-8D19AFBA35CA}" uniqueName="3" name="1 monthCumulativePerformanceto Last Month End Overall" queryTableFieldId="3"/>
    <tableColumn id="4" xr3:uid="{B1C8A88A-3DE3-4C44-A6DF-A6352C356A88}" uniqueName="4" name="3 monthCumulativePerformanceto Last Month End Overall" queryTableFieldId="4"/>
    <tableColumn id="5" xr3:uid="{ACB7700A-B77F-4100-8AD0-BBBDF945D897}" uniqueName="5" name="6 monthCumulativePerformanceto Last Month End Overall" queryTableFieldId="5"/>
    <tableColumn id="6" xr3:uid="{A9A3E382-9F00-4311-B980-799ACFD58691}" uniqueName="6" name="1 yearCumulativePerformanceto Last Month End Overall" queryTableFieldId="6"/>
    <tableColumn id="7" xr3:uid="{419BFC1B-301F-44DE-BE85-80DE92687A12}" uniqueName="7" name="3 yearCumulativePerformanceto Last Month End Overall" queryTableFieldId="7"/>
    <tableColumn id="8" xr3:uid="{F449A3F4-3D85-4C56-B063-5E74F19A9E5A}" uniqueName="8" name="5 yearCumulativePerformanceto Last Month End Overall" queryTableFieldId="8"/>
    <tableColumn id="9" xr3:uid="{6CD04B19-F66D-4B2C-AD48-556E678C012B}" uniqueName="9" name="5 yearCumulativeVolatilityto Last Month End" queryTableFieldId="9" dataDxfId="18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242AAA5-9B37-4985-A81E-726C046846C1}" name="Royal_London_Performance" displayName="Royal_London_Performance" ref="B53:G59" tableType="queryTable" totalsRowShown="0" headerRowDxfId="17">
  <autoFilter ref="B53:G59" xr:uid="{7242AAA5-9B37-4985-A81E-726C046846C1}"/>
  <tableColumns count="6">
    <tableColumn id="1" xr3:uid="{4D9E45D4-6BC8-47BF-9169-CA14606C6AC1}" uniqueName="1" name="Fund Name" queryTableFieldId="1" dataDxfId="16"/>
    <tableColumn id="2" xr3:uid="{A14C5328-94BC-4BDC-8F9B-A98ABA1BA4ED}" uniqueName="2" name="Fund Number (1 Lowest)" queryTableFieldId="2"/>
    <tableColumn id="3" xr3:uid="{33DFBB1E-008A-47BE-8AA3-0FA2F0B19949}" uniqueName="3" name="1 yearCumulativePerformanceto Last Month End Overall" queryTableFieldId="3"/>
    <tableColumn id="4" xr3:uid="{28D4B573-C35D-4AE3-803C-883B1245ECC5}" uniqueName="4" name="3 yearCumulativePerformanceto Last Month End Overall" queryTableFieldId="4"/>
    <tableColumn id="5" xr3:uid="{E573572B-F0AD-4500-B2EE-CC6B904D863F}" uniqueName="5" name="5 yearCumulativePerformanceto Last Month End Overall" queryTableFieldId="5"/>
    <tableColumn id="6" xr3:uid="{51944396-DF9B-47EE-BC9A-5A8AF90337D4}" uniqueName="6" name="5 yearCumulativeVolatilityto Last Month End" queryTableFieldId="6" dataDxfId="1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ED8EDF-A846-47AB-8D4A-31FBDD9DCE57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8cbce25-8f0f-425f-b88c-225c031b654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30D7-A0E0-4C49-BD1A-19D4E6236D67}">
  <dimension ref="B2:B24"/>
  <sheetViews>
    <sheetView workbookViewId="0"/>
    <sheetView workbookViewId="1"/>
  </sheetViews>
  <sheetFormatPr defaultRowHeight="14.4" x14ac:dyDescent="0.3"/>
  <cols>
    <col min="1" max="16384" width="8.88671875" style="64"/>
  </cols>
  <sheetData>
    <row r="2" spans="2:2" ht="25.8" x14ac:dyDescent="0.5">
      <c r="B2" s="63" t="s">
        <v>69</v>
      </c>
    </row>
    <row r="4" spans="2:2" ht="18" x14ac:dyDescent="0.35">
      <c r="B4" s="65" t="s">
        <v>70</v>
      </c>
    </row>
    <row r="8" spans="2:2" ht="21" x14ac:dyDescent="0.4">
      <c r="B8" s="66" t="s">
        <v>71</v>
      </c>
    </row>
    <row r="24" spans="2:2" ht="21" x14ac:dyDescent="0.4">
      <c r="B24" s="66" t="s">
        <v>72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F7C8-64DC-4544-8B6C-B19E07104FD2}">
  <dimension ref="B3:O49"/>
  <sheetViews>
    <sheetView tabSelected="1" zoomScale="70" zoomScaleNormal="70" workbookViewId="0">
      <selection activeCell="H9" sqref="H9"/>
    </sheetView>
    <sheetView tabSelected="1" topLeftCell="A6" zoomScale="70" zoomScaleNormal="70" workbookViewId="1">
      <selection activeCell="B7" sqref="B7"/>
    </sheetView>
  </sheetViews>
  <sheetFormatPr defaultRowHeight="14.4" x14ac:dyDescent="0.3"/>
  <cols>
    <col min="1" max="1" width="8.88671875" style="1"/>
    <col min="2" max="2" width="57.109375" style="1" bestFit="1" customWidth="1"/>
    <col min="3" max="3" width="57.109375" style="1" hidden="1" customWidth="1"/>
    <col min="4" max="4" width="24.33203125" style="1" customWidth="1"/>
    <col min="5" max="5" width="20" style="1" customWidth="1"/>
    <col min="6" max="6" width="17.88671875" style="1" customWidth="1"/>
    <col min="7" max="8" width="18.44140625" style="1" customWidth="1"/>
    <col min="9" max="9" width="18.33203125" style="1" customWidth="1"/>
    <col min="10" max="10" width="23.33203125" style="1" customWidth="1"/>
    <col min="11" max="11" width="17.6640625" style="1" customWidth="1"/>
    <col min="12" max="12" width="17.109375" style="1" customWidth="1"/>
    <col min="13" max="13" width="19.5546875" style="1" customWidth="1"/>
    <col min="14" max="16384" width="8.88671875" style="1"/>
  </cols>
  <sheetData>
    <row r="3" spans="2:13" x14ac:dyDescent="0.3">
      <c r="F3" s="88"/>
      <c r="G3" s="88"/>
      <c r="H3" s="88"/>
    </row>
    <row r="4" spans="2:13" x14ac:dyDescent="0.3">
      <c r="F4" s="88"/>
      <c r="G4" s="88"/>
      <c r="H4" s="88"/>
    </row>
    <row r="5" spans="2:13" ht="15" thickBot="1" x14ac:dyDescent="0.35">
      <c r="F5" s="88"/>
      <c r="G5" s="88"/>
      <c r="H5" s="88"/>
    </row>
    <row r="6" spans="2:13" ht="24" thickBot="1" x14ac:dyDescent="0.35">
      <c r="J6" s="86" t="s">
        <v>36</v>
      </c>
      <c r="K6" s="87"/>
    </row>
    <row r="7" spans="2:13" ht="54.6" thickBot="1" x14ac:dyDescent="0.35">
      <c r="B7" s="30" t="s">
        <v>0</v>
      </c>
      <c r="C7" s="78" t="s">
        <v>738</v>
      </c>
      <c r="D7" s="29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2" t="s">
        <v>6</v>
      </c>
      <c r="J7" s="34" t="s">
        <v>17</v>
      </c>
      <c r="K7" s="35" t="s">
        <v>18</v>
      </c>
      <c r="L7" s="33" t="s">
        <v>19</v>
      </c>
      <c r="M7" s="3" t="s">
        <v>20</v>
      </c>
    </row>
    <row r="9" spans="2:13" ht="52.8" thickBot="1" x14ac:dyDescent="0.45">
      <c r="D9" s="61" t="s">
        <v>306</v>
      </c>
      <c r="E9" s="60"/>
      <c r="F9" s="60"/>
      <c r="G9" s="60"/>
      <c r="H9" s="60"/>
      <c r="I9" s="60"/>
      <c r="J9" s="60"/>
      <c r="K9" s="60"/>
      <c r="L9" s="60"/>
      <c r="M9" s="60"/>
    </row>
    <row r="10" spans="2:13" ht="23.4" x14ac:dyDescent="0.3">
      <c r="B10" s="26" t="s">
        <v>22</v>
      </c>
      <c r="C10" s="79" t="s">
        <v>206</v>
      </c>
      <c r="D10" s="23" t="str" cm="1">
        <f t="array" ref="D10:I10">_xlfn.XLOOKUP(C10,'Fe Data'!B:B,'Fe Data'!C:H)</f>
        <v>-3.85</v>
      </c>
      <c r="E10" s="7" t="str">
        <v>-2.05</v>
      </c>
      <c r="F10" s="7" t="str">
        <v>0.10</v>
      </c>
      <c r="G10" s="7" t="str">
        <v>9.59</v>
      </c>
      <c r="H10" s="7" t="str">
        <v>30.35</v>
      </c>
      <c r="I10" s="16" t="str">
        <v>32.55</v>
      </c>
      <c r="J10" s="19">
        <v>0.62</v>
      </c>
      <c r="K10" s="8">
        <v>0.38</v>
      </c>
      <c r="L10" s="9">
        <v>2.3999999999999998E-3</v>
      </c>
      <c r="M10" s="10" t="str">
        <f>_xlfn.XLOOKUP(C10,'Fe Data'!B:B,'Fe Data'!I:I)</f>
        <v>6.53</v>
      </c>
    </row>
    <row r="11" spans="2:13" ht="23.4" x14ac:dyDescent="0.3">
      <c r="B11" s="27" t="s">
        <v>23</v>
      </c>
      <c r="C11" s="80" t="s">
        <v>204</v>
      </c>
      <c r="D11" s="24" t="str" cm="1">
        <f t="array" ref="D11:I11">_xlfn.XLOOKUP(C11,'Fe Data'!B:B,'Fe Data'!C:H)</f>
        <v>-4.97</v>
      </c>
      <c r="E11" s="4" t="str">
        <v>-2.97</v>
      </c>
      <c r="F11" s="4" t="str">
        <v>-0.29</v>
      </c>
      <c r="G11" s="4" t="str">
        <v>12.27</v>
      </c>
      <c r="H11" s="4" t="str">
        <v>37.82</v>
      </c>
      <c r="I11" s="17" t="str">
        <v>45.15</v>
      </c>
      <c r="J11" s="20">
        <v>0.37</v>
      </c>
      <c r="K11" s="5">
        <v>0.63</v>
      </c>
      <c r="L11" s="6">
        <v>1.6999999999999999E-3</v>
      </c>
      <c r="M11" s="11" t="str">
        <f>_xlfn.XLOOKUP(C11,'Fe Data'!B:B,'Fe Data'!I:I)</f>
        <v>8.54</v>
      </c>
    </row>
    <row r="12" spans="2:13" ht="23.4" x14ac:dyDescent="0.3">
      <c r="B12" s="27" t="s">
        <v>24</v>
      </c>
      <c r="C12" s="80" t="s">
        <v>207</v>
      </c>
      <c r="D12" s="24" t="str" cm="1">
        <f t="array" ref="D12:I12">_xlfn.XLOOKUP(C12,'Fe Data'!B:B,'Fe Data'!C:H)</f>
        <v>-5.80</v>
      </c>
      <c r="E12" s="4" t="str">
        <v>-3.65</v>
      </c>
      <c r="F12" s="4" t="str">
        <v>-0.58</v>
      </c>
      <c r="G12" s="4" t="str">
        <v>14.38</v>
      </c>
      <c r="H12" s="4" t="str">
        <v>44.02</v>
      </c>
      <c r="I12" s="17" t="str">
        <v>56.31</v>
      </c>
      <c r="J12" s="20">
        <v>0.12</v>
      </c>
      <c r="K12" s="5">
        <v>0.88</v>
      </c>
      <c r="L12" s="6">
        <v>1E-3</v>
      </c>
      <c r="M12" s="11" t="str">
        <f>_xlfn.XLOOKUP(C12,'Fe Data'!B:B,'Fe Data'!I:I)</f>
        <v>10.26</v>
      </c>
    </row>
    <row r="13" spans="2:13" ht="24" thickBot="1" x14ac:dyDescent="0.35">
      <c r="B13" s="28" t="s">
        <v>25</v>
      </c>
      <c r="C13" s="81" t="s">
        <v>205</v>
      </c>
      <c r="D13" s="25" t="str" cm="1">
        <f t="array" ref="D13:I13">_xlfn.XLOOKUP(C13,'Fe Data'!B:B,'Fe Data'!C:H)</f>
        <v>-5.92</v>
      </c>
      <c r="E13" s="12" t="str">
        <v>-4.54</v>
      </c>
      <c r="F13" s="12" t="str">
        <v>-1.34</v>
      </c>
      <c r="G13" s="12" t="str">
        <v>15.04</v>
      </c>
      <c r="H13" s="12" t="str">
        <v>49.55</v>
      </c>
      <c r="I13" s="18" t="str">
        <v>66.78</v>
      </c>
      <c r="J13" s="21">
        <v>0</v>
      </c>
      <c r="K13" s="13">
        <v>1</v>
      </c>
      <c r="L13" s="14">
        <v>6.9999999999999999E-4</v>
      </c>
      <c r="M13" s="31" t="str">
        <f>_xlfn.XLOOKUP(C13,'Fe Data'!B:B,'Fe Data'!I:I)</f>
        <v>11.82</v>
      </c>
    </row>
    <row r="15" spans="2:13" ht="52.8" thickBot="1" x14ac:dyDescent="0.35">
      <c r="D15" s="61" t="s">
        <v>48</v>
      </c>
      <c r="E15" s="59"/>
      <c r="F15" s="59"/>
      <c r="G15" s="59"/>
      <c r="H15" s="59"/>
      <c r="I15" s="59"/>
      <c r="J15" s="59"/>
      <c r="K15" s="59"/>
      <c r="L15" s="59"/>
      <c r="M15" s="59"/>
    </row>
    <row r="16" spans="2:13" ht="23.4" x14ac:dyDescent="0.3">
      <c r="B16" s="26" t="s">
        <v>7</v>
      </c>
      <c r="C16" s="79" t="s">
        <v>211</v>
      </c>
      <c r="D16" s="23" t="str" cm="1">
        <f t="array" ref="D16:I16">_xlfn.XLOOKUP(C16,'Fe Data'!B:B,'Fe Data'!C:H)</f>
        <v>-1.01</v>
      </c>
      <c r="E16" s="23" t="str">
        <v>0.01</v>
      </c>
      <c r="F16" s="23" t="str">
        <v>0.98</v>
      </c>
      <c r="G16" s="23" t="str">
        <v>3.62</v>
      </c>
      <c r="H16" s="23" t="str">
        <v>13.25</v>
      </c>
      <c r="I16" s="23" t="str">
        <v>7.87</v>
      </c>
      <c r="J16" s="19">
        <v>1</v>
      </c>
      <c r="K16" s="8">
        <v>0</v>
      </c>
      <c r="L16" s="9">
        <v>1.9E-3</v>
      </c>
      <c r="M16" s="10" t="str">
        <f>_xlfn.XLOOKUP(C16,'Fe Data'!B:B,'Fe Data'!I:I)</f>
        <v>2.57</v>
      </c>
    </row>
    <row r="17" spans="2:13" ht="23.4" x14ac:dyDescent="0.3">
      <c r="B17" s="27" t="s">
        <v>8</v>
      </c>
      <c r="C17" s="80" t="s">
        <v>218</v>
      </c>
      <c r="D17" s="24" t="str" cm="1">
        <f t="array" ref="D17:I17">_xlfn.XLOOKUP(C17,'Fe Data'!B:B,'Fe Data'!C:H)</f>
        <v>-2.69</v>
      </c>
      <c r="E17" s="24" t="str">
        <v>0.78</v>
      </c>
      <c r="F17" s="24" t="str">
        <v>2.58</v>
      </c>
      <c r="G17" s="24" t="str">
        <v>9.30</v>
      </c>
      <c r="H17" s="24" t="str">
        <v>23.07</v>
      </c>
      <c r="I17" s="24" t="str">
        <v>23.38</v>
      </c>
      <c r="J17" s="20">
        <v>0.8</v>
      </c>
      <c r="K17" s="5">
        <v>0.2</v>
      </c>
      <c r="L17" s="6">
        <v>2.2000000000000001E-3</v>
      </c>
      <c r="M17" s="11" t="str">
        <f>_xlfn.XLOOKUP(C17,'Fe Data'!B:B,'Fe Data'!I:I)</f>
        <v>4.86</v>
      </c>
    </row>
    <row r="18" spans="2:13" ht="23.4" x14ac:dyDescent="0.3">
      <c r="B18" s="27" t="s">
        <v>9</v>
      </c>
      <c r="C18" s="80" t="s">
        <v>216</v>
      </c>
      <c r="D18" s="24" t="str" cm="1">
        <f t="array" ref="D18:I18">_xlfn.XLOOKUP(C18,'Fe Data'!B:B,'Fe Data'!C:H)</f>
        <v>-3.39</v>
      </c>
      <c r="E18" s="24" t="str">
        <v>1.03</v>
      </c>
      <c r="F18" s="24" t="str">
        <v>3.00</v>
      </c>
      <c r="G18" s="24" t="str">
        <v>11.13</v>
      </c>
      <c r="H18" s="24" t="str">
        <v>25.53</v>
      </c>
      <c r="I18" s="24" t="str">
        <v>25.73</v>
      </c>
      <c r="J18" s="20">
        <v>0.7</v>
      </c>
      <c r="K18" s="5">
        <v>0.3</v>
      </c>
      <c r="L18" s="6">
        <v>2.3E-3</v>
      </c>
      <c r="M18" s="11" t="str">
        <f>_xlfn.XLOOKUP(C18,'Fe Data'!B:B,'Fe Data'!I:I)</f>
        <v>6.61</v>
      </c>
    </row>
    <row r="19" spans="2:13" ht="23.4" x14ac:dyDescent="0.3">
      <c r="B19" s="27" t="s">
        <v>10</v>
      </c>
      <c r="C19" s="80" t="s">
        <v>217</v>
      </c>
      <c r="D19" s="24" t="str" cm="1">
        <f t="array" ref="D19:I19">_xlfn.XLOOKUP(C19,'Fe Data'!B:B,'Fe Data'!C:H)</f>
        <v>-3.84</v>
      </c>
      <c r="E19" s="24" t="str">
        <v>1.23</v>
      </c>
      <c r="F19" s="24" t="str">
        <v>3.45</v>
      </c>
      <c r="G19" s="24" t="str">
        <v>12.80</v>
      </c>
      <c r="H19" s="24" t="str">
        <v>28.55</v>
      </c>
      <c r="I19" s="24" t="str">
        <v>30.71</v>
      </c>
      <c r="J19" s="20">
        <v>0.6</v>
      </c>
      <c r="K19" s="5">
        <v>0.4</v>
      </c>
      <c r="L19" s="6">
        <v>2.5000000000000001E-3</v>
      </c>
      <c r="M19" s="11" t="str">
        <f>_xlfn.XLOOKUP(C19,'Fe Data'!B:B,'Fe Data'!I:I)</f>
        <v>7.62</v>
      </c>
    </row>
    <row r="20" spans="2:13" ht="23.4" x14ac:dyDescent="0.3">
      <c r="B20" s="27" t="s">
        <v>11</v>
      </c>
      <c r="C20" s="80" t="s">
        <v>213</v>
      </c>
      <c r="D20" s="24" t="str" cm="1">
        <f t="array" ref="D20:I20">_xlfn.XLOOKUP(C20,'Fe Data'!B:B,'Fe Data'!C:H)</f>
        <v>-4.12</v>
      </c>
      <c r="E20" s="24" t="str">
        <v>1.41</v>
      </c>
      <c r="F20" s="24" t="str">
        <v>3.82</v>
      </c>
      <c r="G20" s="24" t="str">
        <v>14.13</v>
      </c>
      <c r="H20" s="24" t="str">
        <v>31.13</v>
      </c>
      <c r="I20" s="24" t="str">
        <v>35.51</v>
      </c>
      <c r="J20" s="20">
        <v>0.5</v>
      </c>
      <c r="K20" s="5">
        <v>0.5</v>
      </c>
      <c r="L20" s="6">
        <v>2.5000000000000001E-3</v>
      </c>
      <c r="M20" s="83" t="str">
        <f>_xlfn.XLOOKUP(C20,'Fe Data'!B:B,'Fe Data'!I:I)</f>
        <v>8.49</v>
      </c>
    </row>
    <row r="21" spans="2:13" ht="23.4" x14ac:dyDescent="0.3">
      <c r="B21" s="27" t="s">
        <v>12</v>
      </c>
      <c r="C21" s="80" t="s">
        <v>214</v>
      </c>
      <c r="D21" s="24" t="str" cm="1">
        <f t="array" ref="D21:I21">_xlfn.XLOOKUP(C21,'Fe Data'!B:B,'Fe Data'!C:H)</f>
        <v>-4.21</v>
      </c>
      <c r="E21" s="24" t="str">
        <v>1.55</v>
      </c>
      <c r="F21" s="24" t="str">
        <v>4.14</v>
      </c>
      <c r="G21" s="24" t="str">
        <v>15.20</v>
      </c>
      <c r="H21" s="24" t="str">
        <v>33.76</v>
      </c>
      <c r="I21" s="24" t="str">
        <v>40.96</v>
      </c>
      <c r="J21" s="20">
        <v>0.4</v>
      </c>
      <c r="K21" s="5">
        <v>0.6</v>
      </c>
      <c r="L21" s="6">
        <v>2.7000000000000001E-3</v>
      </c>
      <c r="M21" s="11" t="str">
        <f>_xlfn.XLOOKUP(C21,'Fe Data'!B:B,'Fe Data'!I:I)</f>
        <v>9.39</v>
      </c>
    </row>
    <row r="22" spans="2:13" ht="23.4" x14ac:dyDescent="0.3">
      <c r="B22" s="27" t="s">
        <v>13</v>
      </c>
      <c r="C22" s="80" t="s">
        <v>212</v>
      </c>
      <c r="D22" s="24" t="str" cm="1">
        <f t="array" ref="D22:I22">_xlfn.XLOOKUP(C22,'Fe Data'!B:B,'Fe Data'!C:H)</f>
        <v>-4.40</v>
      </c>
      <c r="E22" s="24" t="str">
        <v>1.66</v>
      </c>
      <c r="F22" s="24" t="str">
        <v>4.40</v>
      </c>
      <c r="G22" s="24" t="str">
        <v>16.20</v>
      </c>
      <c r="H22" s="24" t="str">
        <v>35.86</v>
      </c>
      <c r="I22" s="24" t="str">
        <v>45.44</v>
      </c>
      <c r="J22" s="20">
        <v>0.3</v>
      </c>
      <c r="K22" s="5">
        <v>0.7</v>
      </c>
      <c r="L22" s="6">
        <v>2.8E-3</v>
      </c>
      <c r="M22" s="11" t="str">
        <f>_xlfn.XLOOKUP(C22,'Fe Data'!B:B,'Fe Data'!I:I)</f>
        <v>9.92</v>
      </c>
    </row>
    <row r="23" spans="2:13" ht="23.4" x14ac:dyDescent="0.3">
      <c r="B23" s="27" t="s">
        <v>14</v>
      </c>
      <c r="C23" s="80" t="s">
        <v>215</v>
      </c>
      <c r="D23" s="24" t="str" cm="1">
        <f t="array" ref="D23:I23">_xlfn.XLOOKUP(C23,'Fe Data'!B:B,'Fe Data'!C:H)</f>
        <v>-4.54</v>
      </c>
      <c r="E23" s="24" t="str">
        <v>1.79</v>
      </c>
      <c r="F23" s="24" t="str">
        <v>4.63</v>
      </c>
      <c r="G23" s="24" t="str">
        <v>17.06</v>
      </c>
      <c r="H23" s="24" t="str">
        <v>37.65</v>
      </c>
      <c r="I23" s="24" t="str">
        <v>49.52</v>
      </c>
      <c r="J23" s="20">
        <v>0.2</v>
      </c>
      <c r="K23" s="5">
        <v>0.8</v>
      </c>
      <c r="L23" s="6">
        <v>2.8999999999999998E-3</v>
      </c>
      <c r="M23" s="11" t="str">
        <f>_xlfn.XLOOKUP(C23,'Fe Data'!B:B,'Fe Data'!I:I)</f>
        <v>10.35</v>
      </c>
    </row>
    <row r="24" spans="2:13" ht="23.4" x14ac:dyDescent="0.3">
      <c r="B24" s="27" t="s">
        <v>15</v>
      </c>
      <c r="C24" s="80" t="s">
        <v>209</v>
      </c>
      <c r="D24" s="24" t="str" cm="1">
        <f t="array" ref="D24:I24">_xlfn.XLOOKUP(C24,'Fe Data'!B:B,'Fe Data'!C:H)</f>
        <v>-4.64</v>
      </c>
      <c r="E24" s="24" t="str">
        <v>1.89</v>
      </c>
      <c r="F24" s="24" t="str">
        <v>4.84</v>
      </c>
      <c r="G24" s="24" t="str">
        <v>17.79</v>
      </c>
      <c r="H24" s="24" t="str">
        <v>39.27</v>
      </c>
      <c r="I24" s="24" t="str">
        <v>53.34</v>
      </c>
      <c r="J24" s="20">
        <v>0.1</v>
      </c>
      <c r="K24" s="5">
        <v>0.9</v>
      </c>
      <c r="L24" s="6">
        <v>3.0000000000000001E-3</v>
      </c>
      <c r="M24" s="11" t="str">
        <f>_xlfn.XLOOKUP(C24,'Fe Data'!B:B,'Fe Data'!I:I)</f>
        <v>10.81</v>
      </c>
    </row>
    <row r="25" spans="2:13" ht="24" thickBot="1" x14ac:dyDescent="0.35">
      <c r="B25" s="28" t="s">
        <v>16</v>
      </c>
      <c r="C25" s="81" t="s">
        <v>210</v>
      </c>
      <c r="D25" s="25" t="str" cm="1">
        <f t="array" ref="D25:I25">_xlfn.XLOOKUP(C25,'Fe Data'!B:B,'Fe Data'!C:H)</f>
        <v>-4.76</v>
      </c>
      <c r="E25" s="25" t="str">
        <v>1.96</v>
      </c>
      <c r="F25" s="25" t="str">
        <v>5.01</v>
      </c>
      <c r="G25" s="25" t="str">
        <v>18.45</v>
      </c>
      <c r="H25" s="25" t="str">
        <v>40.73</v>
      </c>
      <c r="I25" s="25" t="str">
        <v>56.69</v>
      </c>
      <c r="J25" s="21">
        <v>0</v>
      </c>
      <c r="K25" s="13">
        <v>1</v>
      </c>
      <c r="L25" s="14">
        <v>3.0999999999999999E-3</v>
      </c>
      <c r="M25" s="15" t="str">
        <f>_xlfn.XLOOKUP(C25,'Fe Data'!B:B,'Fe Data'!I:I)</f>
        <v>11.20</v>
      </c>
    </row>
    <row r="27" spans="2:13" ht="52.8" thickBot="1" x14ac:dyDescent="0.45">
      <c r="B27" s="32"/>
      <c r="C27" s="82"/>
      <c r="D27" s="61" t="s">
        <v>49</v>
      </c>
      <c r="E27" s="59"/>
      <c r="F27" s="59"/>
      <c r="G27" s="59"/>
      <c r="H27" s="59"/>
      <c r="I27" s="59"/>
      <c r="J27" s="59"/>
      <c r="K27" s="59"/>
      <c r="L27" s="59"/>
      <c r="M27" s="59"/>
    </row>
    <row r="28" spans="2:13" ht="23.4" x14ac:dyDescent="0.3">
      <c r="B28" s="26" t="s">
        <v>26</v>
      </c>
      <c r="C28" s="79" t="s">
        <v>222</v>
      </c>
      <c r="D28" s="23" t="str" cm="1">
        <f t="array" ref="D28:I28">_xlfn.XLOOKUP(C28,'Fe Data'!B:B,'Fe Data'!C:H)</f>
        <v>-0.81</v>
      </c>
      <c r="E28" s="23" t="str">
        <v>0.24</v>
      </c>
      <c r="F28" s="23" t="str">
        <v>1.55</v>
      </c>
      <c r="G28" s="23" t="str">
        <v>3.97</v>
      </c>
      <c r="H28" s="23" t="str">
        <v>15.42</v>
      </c>
      <c r="I28" s="23" t="str">
        <v>10.38</v>
      </c>
      <c r="J28" s="19">
        <v>1</v>
      </c>
      <c r="K28" s="8">
        <v>0</v>
      </c>
      <c r="L28" s="9">
        <v>1.6999999999999999E-3</v>
      </c>
      <c r="M28" s="10" t="str">
        <f>_xlfn.XLOOKUP(C28,'Fe Data'!B:B,'Fe Data'!I:I)</f>
        <v>2.91</v>
      </c>
    </row>
    <row r="29" spans="2:13" ht="23.4" x14ac:dyDescent="0.3">
      <c r="B29" s="27" t="s">
        <v>27</v>
      </c>
      <c r="C29" s="80" t="s">
        <v>229</v>
      </c>
      <c r="D29" s="24" t="str" cm="1">
        <f t="array" ref="D29:I29">_xlfn.XLOOKUP(C29,'Fe Data'!B:B,'Fe Data'!C:H)</f>
        <v>-2.63</v>
      </c>
      <c r="E29" s="24" t="str">
        <v>-1.05</v>
      </c>
      <c r="F29" s="24" t="str">
        <v>0.35</v>
      </c>
      <c r="G29" s="24" t="str">
        <v>3.93</v>
      </c>
      <c r="H29" s="24" t="str">
        <v>16.11</v>
      </c>
      <c r="I29" s="24" t="str">
        <v>7.70</v>
      </c>
      <c r="J29" s="20">
        <v>0.85</v>
      </c>
      <c r="K29" s="5">
        <v>0.15</v>
      </c>
      <c r="L29" s="6">
        <v>3.0999999999999999E-3</v>
      </c>
      <c r="M29" s="11" t="str">
        <f>_xlfn.XLOOKUP(C29,'Fe Data'!B:B,'Fe Data'!I:I)</f>
        <v>5.95</v>
      </c>
    </row>
    <row r="30" spans="2:13" ht="23.4" x14ac:dyDescent="0.3">
      <c r="B30" s="27" t="s">
        <v>28</v>
      </c>
      <c r="C30" s="80" t="s">
        <v>227</v>
      </c>
      <c r="D30" s="24" t="str" cm="1">
        <f t="array" ref="D30:I30">_xlfn.XLOOKUP(C30,'Fe Data'!B:B,'Fe Data'!C:H)</f>
        <v>-3.74</v>
      </c>
      <c r="E30" s="24" t="str">
        <v>-1.88</v>
      </c>
      <c r="F30" s="24" t="str">
        <v>-0.49</v>
      </c>
      <c r="G30" s="24" t="str">
        <v>4.07</v>
      </c>
      <c r="H30" s="24" t="str">
        <v>16.79</v>
      </c>
      <c r="I30" s="24" t="str">
        <v>5.85</v>
      </c>
      <c r="J30" s="20">
        <v>0.7</v>
      </c>
      <c r="K30" s="5">
        <v>0.3</v>
      </c>
      <c r="L30" s="6">
        <v>3.8999999999999998E-3</v>
      </c>
      <c r="M30" s="11" t="str">
        <f>_xlfn.XLOOKUP(C30,'Fe Data'!B:B,'Fe Data'!I:I)</f>
        <v>8.22</v>
      </c>
    </row>
    <row r="31" spans="2:13" ht="23.4" x14ac:dyDescent="0.3">
      <c r="B31" s="27" t="s">
        <v>29</v>
      </c>
      <c r="C31" s="80" t="s">
        <v>228</v>
      </c>
      <c r="D31" s="24" t="str" cm="1">
        <f t="array" ref="D31:I31">_xlfn.XLOOKUP(C31,'Fe Data'!B:B,'Fe Data'!C:H)</f>
        <v>-4.75</v>
      </c>
      <c r="E31" s="24" t="str">
        <v>-2.65</v>
      </c>
      <c r="F31" s="24" t="str">
        <v>-1.27</v>
      </c>
      <c r="G31" s="24" t="str">
        <v>4.19</v>
      </c>
      <c r="H31" s="24" t="str">
        <v>17.15</v>
      </c>
      <c r="I31" s="24" t="str">
        <v>6.77</v>
      </c>
      <c r="J31" s="20">
        <v>0.6</v>
      </c>
      <c r="K31" s="5">
        <v>0.4</v>
      </c>
      <c r="L31" s="6">
        <v>4.5999999999999999E-3</v>
      </c>
      <c r="M31" s="11" t="str">
        <f>_xlfn.XLOOKUP(C31,'Fe Data'!B:B,'Fe Data'!I:I)</f>
        <v>9.27</v>
      </c>
    </row>
    <row r="32" spans="2:13" ht="23.4" x14ac:dyDescent="0.3">
      <c r="B32" s="27" t="s">
        <v>30</v>
      </c>
      <c r="C32" s="80" t="s">
        <v>224</v>
      </c>
      <c r="D32" s="24" t="str" cm="1">
        <f t="array" ref="D32:I32">_xlfn.XLOOKUP(C32,'Fe Data'!B:B,'Fe Data'!C:H)</f>
        <v>-5.81</v>
      </c>
      <c r="E32" s="24" t="str">
        <v>-2.86</v>
      </c>
      <c r="F32" s="24" t="str">
        <v>-1.28</v>
      </c>
      <c r="G32" s="24" t="str">
        <v>5.41</v>
      </c>
      <c r="H32" s="24" t="str">
        <v>17.54</v>
      </c>
      <c r="I32" s="24" t="str">
        <v>8.95</v>
      </c>
      <c r="J32" s="20">
        <v>0.5</v>
      </c>
      <c r="K32" s="5">
        <v>0.5</v>
      </c>
      <c r="L32" s="6">
        <v>5.3E-3</v>
      </c>
      <c r="M32" s="83" t="str">
        <f>_xlfn.XLOOKUP(C32,'Fe Data'!B:B,'Fe Data'!I:I)</f>
        <v>9.86</v>
      </c>
    </row>
    <row r="33" spans="2:15" ht="23.4" x14ac:dyDescent="0.4">
      <c r="B33" s="27" t="s">
        <v>31</v>
      </c>
      <c r="C33" s="80" t="s">
        <v>225</v>
      </c>
      <c r="D33" s="24" t="str" cm="1">
        <f t="array" ref="D33:I33">_xlfn.XLOOKUP(C33,'Fe Data'!B:B,'Fe Data'!C:H)</f>
        <v>-6.72</v>
      </c>
      <c r="E33" s="24" t="str">
        <v>-3.18</v>
      </c>
      <c r="F33" s="24" t="str">
        <v>-1.46</v>
      </c>
      <c r="G33" s="24" t="str">
        <v>6.11</v>
      </c>
      <c r="H33" s="24" t="str">
        <v>17.63</v>
      </c>
      <c r="I33" s="24" t="str">
        <v>11.50</v>
      </c>
      <c r="J33" s="20">
        <v>0.4</v>
      </c>
      <c r="K33" s="5">
        <v>0.6</v>
      </c>
      <c r="L33" s="6">
        <v>6.0000000000000001E-3</v>
      </c>
      <c r="M33" s="11" t="str">
        <f>_xlfn.XLOOKUP(C33,'Fe Data'!B:B,'Fe Data'!I:I)</f>
        <v>10.38</v>
      </c>
      <c r="O33" s="62" t="s">
        <v>21</v>
      </c>
    </row>
    <row r="34" spans="2:15" ht="23.4" x14ac:dyDescent="0.3">
      <c r="B34" s="27" t="s">
        <v>32</v>
      </c>
      <c r="C34" s="80" t="s">
        <v>223</v>
      </c>
      <c r="D34" s="24" t="str" cm="1">
        <f t="array" ref="D34:I34">_xlfn.XLOOKUP(C34,'Fe Data'!B:B,'Fe Data'!C:H)</f>
        <v>-7.51</v>
      </c>
      <c r="E34" s="24" t="str">
        <v>-3.41</v>
      </c>
      <c r="F34" s="24" t="str">
        <v>-1.59</v>
      </c>
      <c r="G34" s="24" t="str">
        <v>6.80</v>
      </c>
      <c r="H34" s="24" t="str">
        <v>17.84</v>
      </c>
      <c r="I34" s="24" t="str">
        <v>13.80</v>
      </c>
      <c r="J34" s="20">
        <v>0.3</v>
      </c>
      <c r="K34" s="5">
        <v>0.7</v>
      </c>
      <c r="L34" s="6">
        <v>6.4999999999999997E-3</v>
      </c>
      <c r="M34" s="11" t="str">
        <f>_xlfn.XLOOKUP(C34,'Fe Data'!B:B,'Fe Data'!I:I)</f>
        <v>10.92</v>
      </c>
    </row>
    <row r="35" spans="2:15" ht="23.4" x14ac:dyDescent="0.3">
      <c r="B35" s="27" t="s">
        <v>33</v>
      </c>
      <c r="C35" s="80" t="s">
        <v>226</v>
      </c>
      <c r="D35" s="24" t="str" cm="1">
        <f t="array" ref="D35:I35">_xlfn.XLOOKUP(C35,'Fe Data'!B:B,'Fe Data'!C:H)</f>
        <v>-8.18</v>
      </c>
      <c r="E35" s="24" t="str">
        <v>-3.39</v>
      </c>
      <c r="F35" s="24" t="str">
        <v>-1.46</v>
      </c>
      <c r="G35" s="24" t="str">
        <v>7.97</v>
      </c>
      <c r="H35" s="24" t="str">
        <v>18.62</v>
      </c>
      <c r="I35" s="24" t="str">
        <v>16.00</v>
      </c>
      <c r="J35" s="20">
        <v>0.2</v>
      </c>
      <c r="K35" s="5">
        <v>0.8</v>
      </c>
      <c r="L35" s="6">
        <v>7.0000000000000001E-3</v>
      </c>
      <c r="M35" s="11" t="str">
        <f>_xlfn.XLOOKUP(C35,'Fe Data'!B:B,'Fe Data'!I:I)</f>
        <v>11.31</v>
      </c>
    </row>
    <row r="36" spans="2:15" ht="23.4" x14ac:dyDescent="0.3">
      <c r="B36" s="27" t="s">
        <v>34</v>
      </c>
      <c r="C36" s="80" t="s">
        <v>220</v>
      </c>
      <c r="D36" s="24" t="str" cm="1">
        <f t="array" ref="D36:I36">_xlfn.XLOOKUP(C36,'Fe Data'!B:B,'Fe Data'!C:H)</f>
        <v>-8.83</v>
      </c>
      <c r="E36" s="24" t="str">
        <v>-3.37</v>
      </c>
      <c r="F36" s="24" t="str">
        <v>-1.36</v>
      </c>
      <c r="G36" s="24" t="str">
        <v>9.45</v>
      </c>
      <c r="H36" s="24" t="str">
        <v>19.62</v>
      </c>
      <c r="I36" s="24" t="str">
        <v>18.13</v>
      </c>
      <c r="J36" s="20">
        <v>0.1</v>
      </c>
      <c r="K36" s="5">
        <v>0.9</v>
      </c>
      <c r="L36" s="6">
        <v>7.7999999999999996E-3</v>
      </c>
      <c r="M36" s="11" t="str">
        <f>_xlfn.XLOOKUP(C36,'Fe Data'!B:B,'Fe Data'!I:I)</f>
        <v>11.65</v>
      </c>
    </row>
    <row r="37" spans="2:15" ht="24" thickBot="1" x14ac:dyDescent="0.35">
      <c r="B37" s="28" t="s">
        <v>35</v>
      </c>
      <c r="C37" s="81" t="s">
        <v>221</v>
      </c>
      <c r="D37" s="25" t="str" cm="1">
        <f t="array" ref="D37:I37">_xlfn.XLOOKUP(C37,'Fe Data'!B:B,'Fe Data'!C:H)</f>
        <v>-9.43</v>
      </c>
      <c r="E37" s="25" t="str">
        <v>-3.36</v>
      </c>
      <c r="F37" s="25" t="str">
        <v>-1.29</v>
      </c>
      <c r="G37" s="25" t="str">
        <v>10.81</v>
      </c>
      <c r="H37" s="25" t="str">
        <v>20.48</v>
      </c>
      <c r="I37" s="25" t="str">
        <v>19.71</v>
      </c>
      <c r="J37" s="21">
        <v>0</v>
      </c>
      <c r="K37" s="13">
        <v>1</v>
      </c>
      <c r="L37" s="14">
        <v>7.9000000000000008E-3</v>
      </c>
      <c r="M37" s="15" t="str">
        <f>_xlfn.XLOOKUP(C37,'Fe Data'!B:B,'Fe Data'!I:I)</f>
        <v>11.88</v>
      </c>
    </row>
    <row r="39" spans="2:15" ht="52.8" thickBot="1" x14ac:dyDescent="0.35">
      <c r="D39" s="61" t="s">
        <v>51</v>
      </c>
      <c r="E39" s="59"/>
      <c r="F39" s="59"/>
      <c r="G39" s="59"/>
      <c r="H39" s="59"/>
      <c r="I39" s="59"/>
      <c r="J39" s="59"/>
      <c r="K39" s="59"/>
      <c r="L39" s="59"/>
      <c r="M39" s="59"/>
    </row>
    <row r="40" spans="2:15" ht="23.4" x14ac:dyDescent="0.3">
      <c r="B40" s="26" t="s">
        <v>7</v>
      </c>
      <c r="C40" s="79" t="s">
        <v>233</v>
      </c>
      <c r="D40" s="23" cm="1">
        <f t="array" ref="D40:I49">_xlfn._xlws.FILTER(Tables!D:I,Tables!A:A="AJ Bell")</f>
        <v>0.52</v>
      </c>
      <c r="E40" s="23">
        <v>1.55</v>
      </c>
      <c r="F40" s="23">
        <v>2.0699999999999998</v>
      </c>
      <c r="G40" s="23">
        <v>4.13</v>
      </c>
      <c r="H40" s="23">
        <v>13.59</v>
      </c>
      <c r="I40" s="23">
        <v>6.39</v>
      </c>
      <c r="J40" s="19">
        <v>1</v>
      </c>
      <c r="K40" s="8">
        <v>0</v>
      </c>
      <c r="L40" s="9">
        <v>8.0000000000000004E-4</v>
      </c>
      <c r="M40" s="10" cm="1">
        <f t="array" ref="M40:M49">_xlfn._xlws.FILTER(Tables!J:J,Tables!A:A="AJ Bell")</f>
        <v>3.61</v>
      </c>
    </row>
    <row r="41" spans="2:15" ht="23.4" x14ac:dyDescent="0.3">
      <c r="B41" s="27" t="s">
        <v>8</v>
      </c>
      <c r="C41" s="80" t="s">
        <v>240</v>
      </c>
      <c r="D41" s="24">
        <v>0.9</v>
      </c>
      <c r="E41" s="24">
        <v>3.1</v>
      </c>
      <c r="F41" s="24">
        <v>2.5099999999999998</v>
      </c>
      <c r="G41" s="24">
        <v>5.59</v>
      </c>
      <c r="H41" s="24">
        <v>15.37</v>
      </c>
      <c r="I41" s="24">
        <v>20.190000000000001</v>
      </c>
      <c r="J41" s="20">
        <v>0.8</v>
      </c>
      <c r="K41" s="5">
        <v>0.2</v>
      </c>
      <c r="L41" s="6">
        <v>1E-3</v>
      </c>
      <c r="M41" s="11">
        <v>4.3499999999999996</v>
      </c>
    </row>
    <row r="42" spans="2:15" ht="23.4" x14ac:dyDescent="0.3">
      <c r="B42" s="27" t="s">
        <v>9</v>
      </c>
      <c r="C42" s="80" t="s">
        <v>238</v>
      </c>
      <c r="D42" s="24">
        <v>1.01</v>
      </c>
      <c r="E42" s="24">
        <v>3.7</v>
      </c>
      <c r="F42" s="24">
        <v>2.21</v>
      </c>
      <c r="G42" s="24">
        <v>5.83</v>
      </c>
      <c r="H42" s="24">
        <v>16.010000000000002</v>
      </c>
      <c r="I42" s="24">
        <v>25.1</v>
      </c>
      <c r="J42" s="20">
        <v>0.7</v>
      </c>
      <c r="K42" s="5">
        <v>0.3</v>
      </c>
      <c r="L42" s="6">
        <v>1.1000000000000001E-3</v>
      </c>
      <c r="M42" s="11">
        <v>5.77</v>
      </c>
    </row>
    <row r="43" spans="2:15" ht="23.4" x14ac:dyDescent="0.3">
      <c r="B43" s="27" t="s">
        <v>10</v>
      </c>
      <c r="C43" s="80" t="s">
        <v>239</v>
      </c>
      <c r="D43" s="24">
        <v>1.08</v>
      </c>
      <c r="E43" s="24">
        <v>4.21</v>
      </c>
      <c r="F43" s="24">
        <v>2.48</v>
      </c>
      <c r="G43" s="24">
        <v>6.46</v>
      </c>
      <c r="H43" s="24">
        <v>17.850000000000001</v>
      </c>
      <c r="I43" s="24">
        <v>30.68</v>
      </c>
      <c r="J43" s="20">
        <v>0.6</v>
      </c>
      <c r="K43" s="5">
        <v>0.4</v>
      </c>
      <c r="L43" s="6">
        <v>1.1999999999999999E-3</v>
      </c>
      <c r="M43" s="11">
        <v>6.49</v>
      </c>
    </row>
    <row r="44" spans="2:15" ht="23.4" x14ac:dyDescent="0.3">
      <c r="B44" s="27" t="s">
        <v>11</v>
      </c>
      <c r="C44" s="80" t="s">
        <v>235</v>
      </c>
      <c r="D44" s="24">
        <v>1.1000000000000001</v>
      </c>
      <c r="E44" s="24">
        <v>4.8899999999999997</v>
      </c>
      <c r="F44" s="24">
        <v>2.79</v>
      </c>
      <c r="G44" s="24">
        <v>7.25</v>
      </c>
      <c r="H44" s="24">
        <v>19.48</v>
      </c>
      <c r="I44" s="24">
        <v>35.880000000000003</v>
      </c>
      <c r="J44" s="20">
        <v>0.5</v>
      </c>
      <c r="K44" s="5">
        <v>0.5</v>
      </c>
      <c r="L44" s="6">
        <v>1.2999999999999999E-3</v>
      </c>
      <c r="M44" s="11">
        <v>7.45</v>
      </c>
    </row>
    <row r="45" spans="2:15" ht="23.4" x14ac:dyDescent="0.3">
      <c r="B45" s="27" t="s">
        <v>12</v>
      </c>
      <c r="C45" s="80" t="s">
        <v>236</v>
      </c>
      <c r="D45" s="24">
        <v>1.21</v>
      </c>
      <c r="E45" s="24">
        <v>5.6</v>
      </c>
      <c r="F45" s="24">
        <v>3.04</v>
      </c>
      <c r="G45" s="24">
        <v>7.94</v>
      </c>
      <c r="H45" s="24">
        <v>20.61</v>
      </c>
      <c r="I45" s="24">
        <v>40.049999999999997</v>
      </c>
      <c r="J45" s="20">
        <v>0.4</v>
      </c>
      <c r="K45" s="5">
        <v>0.6</v>
      </c>
      <c r="L45" s="6">
        <v>1.4E-3</v>
      </c>
      <c r="M45" s="11">
        <v>8.34</v>
      </c>
    </row>
    <row r="46" spans="2:15" ht="23.4" x14ac:dyDescent="0.3">
      <c r="B46" s="27" t="s">
        <v>13</v>
      </c>
      <c r="C46" s="80" t="s">
        <v>234</v>
      </c>
      <c r="D46" s="24">
        <v>1.34</v>
      </c>
      <c r="E46" s="24">
        <v>6.28</v>
      </c>
      <c r="F46" s="24">
        <v>3.2</v>
      </c>
      <c r="G46" s="24">
        <v>8.6199999999999992</v>
      </c>
      <c r="H46" s="24">
        <v>21.9</v>
      </c>
      <c r="I46" s="24">
        <v>45.69</v>
      </c>
      <c r="J46" s="20">
        <v>0.3</v>
      </c>
      <c r="K46" s="5">
        <v>0.7</v>
      </c>
      <c r="L46" s="6">
        <v>1.5E-3</v>
      </c>
      <c r="M46" s="11">
        <v>9.09</v>
      </c>
    </row>
    <row r="47" spans="2:15" ht="23.4" x14ac:dyDescent="0.3">
      <c r="B47" s="27" t="s">
        <v>14</v>
      </c>
      <c r="C47" s="80" t="s">
        <v>237</v>
      </c>
      <c r="D47" s="24">
        <v>1.4</v>
      </c>
      <c r="E47" s="24">
        <v>6.95</v>
      </c>
      <c r="F47" s="24">
        <v>3.4</v>
      </c>
      <c r="G47" s="24">
        <v>9.2799999999999994</v>
      </c>
      <c r="H47" s="24">
        <v>22.67</v>
      </c>
      <c r="I47" s="24">
        <v>50</v>
      </c>
      <c r="J47" s="20">
        <v>0.2</v>
      </c>
      <c r="K47" s="5">
        <v>0.8</v>
      </c>
      <c r="L47" s="6">
        <v>1.6000000000000001E-3</v>
      </c>
      <c r="M47" s="11">
        <v>9.7200000000000006</v>
      </c>
    </row>
    <row r="48" spans="2:15" ht="23.4" x14ac:dyDescent="0.3">
      <c r="B48" s="27" t="s">
        <v>15</v>
      </c>
      <c r="C48" s="80" t="s">
        <v>231</v>
      </c>
      <c r="D48" s="24">
        <v>1.54</v>
      </c>
      <c r="E48" s="24">
        <v>7.54</v>
      </c>
      <c r="F48" s="24">
        <v>3.52</v>
      </c>
      <c r="G48" s="24">
        <v>9.84</v>
      </c>
      <c r="H48" s="24">
        <v>23.76</v>
      </c>
      <c r="I48" s="24">
        <v>54.91</v>
      </c>
      <c r="J48" s="20">
        <v>0.1</v>
      </c>
      <c r="K48" s="5">
        <v>0.9</v>
      </c>
      <c r="L48" s="6">
        <v>1.6999999999999999E-3</v>
      </c>
      <c r="M48" s="11">
        <v>10.4</v>
      </c>
    </row>
    <row r="49" spans="2:13" ht="24" thickBot="1" x14ac:dyDescent="0.35">
      <c r="B49" s="28" t="s">
        <v>16</v>
      </c>
      <c r="C49" s="81" t="s">
        <v>232</v>
      </c>
      <c r="D49" s="25">
        <v>1.6</v>
      </c>
      <c r="E49" s="25">
        <v>8.2100000000000009</v>
      </c>
      <c r="F49" s="25">
        <v>3.75</v>
      </c>
      <c r="G49" s="25">
        <v>10.55</v>
      </c>
      <c r="H49" s="25">
        <v>24.71</v>
      </c>
      <c r="I49" s="25">
        <v>59.28</v>
      </c>
      <c r="J49" s="21">
        <v>0</v>
      </c>
      <c r="K49" s="13">
        <v>1</v>
      </c>
      <c r="L49" s="14">
        <v>1.8E-3</v>
      </c>
      <c r="M49" s="15">
        <v>11.08</v>
      </c>
    </row>
  </sheetData>
  <mergeCells count="2">
    <mergeCell ref="J6:K6"/>
    <mergeCell ref="F3:H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A47-2F52-427B-8D8C-FBA51811C477}">
  <dimension ref="A1:I25"/>
  <sheetViews>
    <sheetView workbookViewId="0">
      <selection activeCell="B16" sqref="B16"/>
    </sheetView>
    <sheetView workbookViewId="1"/>
  </sheetViews>
  <sheetFormatPr defaultRowHeight="14.4" x14ac:dyDescent="0.3"/>
  <cols>
    <col min="1" max="1" width="8.88671875" style="1"/>
    <col min="2" max="2" width="35.6640625" style="1" bestFit="1" customWidth="1"/>
    <col min="3" max="4" width="24.109375" style="1" bestFit="1" customWidth="1"/>
    <col min="5" max="5" width="38.5546875" style="1" bestFit="1" customWidth="1"/>
    <col min="6" max="7" width="23.5546875" style="1" bestFit="1" customWidth="1"/>
    <col min="8" max="8" width="8.88671875" style="1"/>
    <col min="9" max="9" width="27.5546875" style="1" customWidth="1"/>
    <col min="10" max="16384" width="8.88671875" style="1"/>
  </cols>
  <sheetData>
    <row r="1" spans="2:9" ht="15" thickBot="1" x14ac:dyDescent="0.35"/>
    <row r="2" spans="2:9" ht="15" thickBot="1" x14ac:dyDescent="0.35">
      <c r="B2" s="67" t="s">
        <v>325</v>
      </c>
      <c r="C2" s="68" t="s">
        <v>60</v>
      </c>
      <c r="E2" s="67" t="s">
        <v>326</v>
      </c>
      <c r="F2" s="68" t="s">
        <v>60</v>
      </c>
    </row>
    <row r="3" spans="2:9" ht="15" thickBot="1" x14ac:dyDescent="0.35"/>
    <row r="4" spans="2:9" ht="18.600000000000001" thickBot="1" x14ac:dyDescent="0.4">
      <c r="B4" s="45" t="s">
        <v>43</v>
      </c>
      <c r="C4" s="46" t="s">
        <v>45</v>
      </c>
      <c r="D4" s="41" t="s">
        <v>44</v>
      </c>
      <c r="E4" s="45" t="s">
        <v>47</v>
      </c>
      <c r="F4" s="46" t="s">
        <v>46</v>
      </c>
      <c r="G4" s="77" t="s">
        <v>307</v>
      </c>
    </row>
    <row r="5" spans="2:9" x14ac:dyDescent="0.3">
      <c r="B5" s="47" t="str" cm="1">
        <f t="array" ref="B5">IFERROR(
_xlfn._xlws.FILTER(List!$B:$B,List!$A:$A=C2),
"")</f>
        <v/>
      </c>
      <c r="C5" s="50" t="str" cm="1">
        <f t="array" ref="C5">IFERROR(
_xlfn._xlws.FILTER(List!$D:$D,List!$A:$A=C2),
"")</f>
        <v/>
      </c>
      <c r="D5" s="44" t="str" cm="1">
        <f t="array" ref="D5">IFERROR(
_xlfn._xlws.FILTER(
INDEX(
List!E:K,,MATCH(C16,List!E26:K26,0)),List!A:A=C2),"")</f>
        <v/>
      </c>
      <c r="E5" s="47" t="str" cm="1">
        <f t="array" ref="E5">IFERROR(
_xlfn._xlws.FILTER(List!$B:$B,List!$A:$A=F2),
"")</f>
        <v/>
      </c>
      <c r="F5" s="50" t="str" cm="1">
        <f t="array" ref="F5">IFERROR(
_xlfn._xlws.FILTER(List!$D:$D,List!$A:$A=F2),
"")</f>
        <v/>
      </c>
      <c r="G5" s="44" t="str" cm="1">
        <f t="array" ref="G5">IFERROR(
_xlfn._xlws.FILTER(
INDEX(
List!E:K,,MATCH(C16,List!E26:K26,0)),List!A:A=F2),"")</f>
        <v/>
      </c>
      <c r="I5" s="39"/>
    </row>
    <row r="6" spans="2:9" x14ac:dyDescent="0.3">
      <c r="B6" s="48"/>
      <c r="C6" s="50"/>
      <c r="D6" s="42"/>
      <c r="E6" s="48"/>
      <c r="F6" s="50"/>
      <c r="G6" s="42"/>
    </row>
    <row r="7" spans="2:9" x14ac:dyDescent="0.3">
      <c r="B7" s="48"/>
      <c r="C7" s="50"/>
      <c r="D7" s="42"/>
      <c r="E7" s="48"/>
      <c r="F7" s="50"/>
      <c r="G7" s="42"/>
    </row>
    <row r="8" spans="2:9" x14ac:dyDescent="0.3">
      <c r="B8" s="48"/>
      <c r="C8" s="50"/>
      <c r="D8" s="42"/>
      <c r="E8" s="48"/>
      <c r="F8" s="50"/>
      <c r="G8" s="42"/>
    </row>
    <row r="9" spans="2:9" x14ac:dyDescent="0.3">
      <c r="B9" s="48"/>
      <c r="C9" s="50"/>
      <c r="D9" s="42"/>
      <c r="E9" s="48"/>
      <c r="F9" s="50"/>
      <c r="G9" s="42"/>
    </row>
    <row r="10" spans="2:9" x14ac:dyDescent="0.3">
      <c r="B10" s="48"/>
      <c r="C10" s="50"/>
      <c r="D10" s="42"/>
      <c r="E10" s="48"/>
      <c r="F10" s="50"/>
      <c r="G10" s="42"/>
    </row>
    <row r="11" spans="2:9" x14ac:dyDescent="0.3">
      <c r="B11" s="48"/>
      <c r="C11" s="50"/>
      <c r="D11" s="42"/>
      <c r="E11" s="48"/>
      <c r="F11" s="50"/>
      <c r="G11" s="42"/>
    </row>
    <row r="12" spans="2:9" x14ac:dyDescent="0.3">
      <c r="B12" s="48"/>
      <c r="C12" s="50"/>
      <c r="D12" s="42"/>
      <c r="E12" s="48"/>
      <c r="F12" s="50"/>
      <c r="G12" s="42"/>
    </row>
    <row r="13" spans="2:9" x14ac:dyDescent="0.3">
      <c r="B13" s="48"/>
      <c r="C13" s="50"/>
      <c r="D13" s="42"/>
      <c r="E13" s="48"/>
      <c r="F13" s="50"/>
      <c r="G13" s="42"/>
    </row>
    <row r="14" spans="2:9" ht="15" thickBot="1" x14ac:dyDescent="0.35">
      <c r="B14" s="49"/>
      <c r="C14" s="51"/>
      <c r="D14" s="43"/>
      <c r="E14" s="49"/>
      <c r="F14" s="51"/>
      <c r="G14" s="43"/>
    </row>
    <row r="15" spans="2:9" ht="15" thickBot="1" x14ac:dyDescent="0.35"/>
    <row r="16" spans="2:9" ht="16.2" thickBot="1" x14ac:dyDescent="0.35">
      <c r="B16" s="54" t="s">
        <v>122</v>
      </c>
      <c r="C16" s="69" t="s">
        <v>60</v>
      </c>
    </row>
    <row r="18" spans="1:6" ht="25.8" x14ac:dyDescent="0.3">
      <c r="B18" s="37" t="s">
        <v>37</v>
      </c>
      <c r="C18" s="37"/>
      <c r="D18" s="37"/>
    </row>
    <row r="20" spans="1:6" x14ac:dyDescent="0.3">
      <c r="A20" s="38" t="s">
        <v>42</v>
      </c>
      <c r="B20" s="85" t="s">
        <v>38</v>
      </c>
      <c r="C20" s="85"/>
      <c r="D20" s="85"/>
      <c r="E20" s="85"/>
    </row>
    <row r="21" spans="1:6" x14ac:dyDescent="0.3">
      <c r="A21" s="38" t="s">
        <v>42</v>
      </c>
      <c r="B21" s="85" t="s">
        <v>39</v>
      </c>
      <c r="C21" s="85"/>
      <c r="D21" s="85"/>
      <c r="E21" s="85"/>
    </row>
    <row r="22" spans="1:6" ht="14.4" customHeight="1" x14ac:dyDescent="0.3">
      <c r="A22" s="38" t="s">
        <v>42</v>
      </c>
      <c r="B22" s="84" t="s">
        <v>327</v>
      </c>
      <c r="C22" s="84"/>
      <c r="D22" s="84"/>
      <c r="E22" s="84"/>
    </row>
    <row r="23" spans="1:6" ht="14.4" customHeight="1" x14ac:dyDescent="0.3">
      <c r="A23" s="38" t="s">
        <v>42</v>
      </c>
      <c r="B23" s="84" t="s">
        <v>40</v>
      </c>
      <c r="C23" s="84"/>
      <c r="D23" s="84"/>
      <c r="E23" s="84"/>
      <c r="F23" s="84"/>
    </row>
    <row r="24" spans="1:6" x14ac:dyDescent="0.3">
      <c r="A24" s="38" t="s">
        <v>42</v>
      </c>
      <c r="B24" s="85" t="s">
        <v>41</v>
      </c>
      <c r="C24" s="85"/>
      <c r="D24" s="85"/>
      <c r="E24" s="85"/>
    </row>
    <row r="25" spans="1:6" x14ac:dyDescent="0.3">
      <c r="A25" s="38"/>
      <c r="B25" s="36"/>
      <c r="C25" s="36"/>
      <c r="D25" s="40"/>
      <c r="E25" s="40"/>
    </row>
  </sheetData>
  <protectedRanges>
    <protectedRange sqref="C2 F2 C16" name="RangetoEdit"/>
  </protectedRanges>
  <mergeCells count="5">
    <mergeCell ref="B22:E22"/>
    <mergeCell ref="B24:E24"/>
    <mergeCell ref="B21:E21"/>
    <mergeCell ref="B20:E20"/>
    <mergeCell ref="B23:F23"/>
  </mergeCells>
  <dataValidations count="1">
    <dataValidation type="textLength" operator="equal" allowBlank="1" showInputMessage="1" showErrorMessage="1" sqref="B5:G14" xr:uid="{44D5F911-3183-4291-AA4B-D47B84FAC4E0}">
      <formula1>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6A2CB9-ECB7-4310-9FE8-53E6E4B77B21}">
          <x14:formula1>
            <xm:f>List!$D$26:$K$26</xm:f>
          </x14:formula1>
          <xm:sqref>C16</xm:sqref>
        </x14:dataValidation>
        <x14:dataValidation type="list" allowBlank="1" showInputMessage="1" showErrorMessage="1" xr:uid="{CEB69E14-4379-472C-AFA9-BDFFA3624633}">
          <x14:formula1>
            <xm:f>List!$B$2:$B$6</xm:f>
          </x14:formula1>
          <xm:sqref>C2</xm:sqref>
        </x14:dataValidation>
        <x14:dataValidation type="list" allowBlank="1" showInputMessage="1" showErrorMessage="1" xr:uid="{CDF08441-5EFB-4D14-B470-2AD9A40153DF}">
          <x14:formula1>
            <xm:f>List!$B$8:$B$22</xm:f>
          </x14:formula1>
          <xm:sqref>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49E9-5601-48F2-A356-3727B5DA71CB}">
  <dimension ref="A2:N142"/>
  <sheetViews>
    <sheetView workbookViewId="0">
      <selection activeCell="C3" sqref="C3"/>
    </sheetView>
    <sheetView topLeftCell="C94" zoomScale="115" zoomScaleNormal="115" workbookViewId="1">
      <selection activeCell="K121" sqref="K121"/>
    </sheetView>
  </sheetViews>
  <sheetFormatPr defaultRowHeight="14.4" x14ac:dyDescent="0.3"/>
  <cols>
    <col min="1" max="1" width="16.88671875" bestFit="1" customWidth="1"/>
    <col min="2" max="2" width="37.21875" bestFit="1" customWidth="1"/>
    <col min="3" max="3" width="72.88671875" bestFit="1" customWidth="1"/>
    <col min="4" max="4" width="16" bestFit="1" customWidth="1"/>
    <col min="6" max="6" width="11.44140625" bestFit="1" customWidth="1"/>
    <col min="8" max="8" width="9.33203125" bestFit="1" customWidth="1"/>
  </cols>
  <sheetData>
    <row r="2" spans="2:3" x14ac:dyDescent="0.3">
      <c r="B2" s="53" t="s">
        <v>60</v>
      </c>
      <c r="C2" s="53"/>
    </row>
    <row r="3" spans="2:3" x14ac:dyDescent="0.3">
      <c r="B3" t="s">
        <v>50</v>
      </c>
    </row>
    <row r="4" spans="2:3" x14ac:dyDescent="0.3">
      <c r="B4" t="s">
        <v>48</v>
      </c>
    </row>
    <row r="5" spans="2:3" x14ac:dyDescent="0.3">
      <c r="B5" t="s">
        <v>49</v>
      </c>
    </row>
    <row r="6" spans="2:3" x14ac:dyDescent="0.3">
      <c r="B6" t="s">
        <v>51</v>
      </c>
    </row>
    <row r="8" spans="2:3" x14ac:dyDescent="0.3">
      <c r="B8" s="53" t="s">
        <v>60</v>
      </c>
      <c r="C8" s="53"/>
    </row>
    <row r="9" spans="2:3" x14ac:dyDescent="0.3">
      <c r="B9" t="s">
        <v>50</v>
      </c>
    </row>
    <row r="10" spans="2:3" x14ac:dyDescent="0.3">
      <c r="B10" t="s">
        <v>48</v>
      </c>
    </row>
    <row r="11" spans="2:3" x14ac:dyDescent="0.3">
      <c r="B11" t="s">
        <v>49</v>
      </c>
    </row>
    <row r="12" spans="2:3" x14ac:dyDescent="0.3">
      <c r="B12" t="s">
        <v>51</v>
      </c>
    </row>
    <row r="13" spans="2:3" x14ac:dyDescent="0.3">
      <c r="B13" t="s">
        <v>54</v>
      </c>
    </row>
    <row r="14" spans="2:3" x14ac:dyDescent="0.3">
      <c r="B14" t="s">
        <v>55</v>
      </c>
    </row>
    <row r="15" spans="2:3" x14ac:dyDescent="0.3">
      <c r="B15" t="s">
        <v>56</v>
      </c>
    </row>
    <row r="16" spans="2:3" x14ac:dyDescent="0.3">
      <c r="B16" t="s">
        <v>59</v>
      </c>
    </row>
    <row r="17" spans="1:14" x14ac:dyDescent="0.3">
      <c r="B17" t="s">
        <v>52</v>
      </c>
    </row>
    <row r="18" spans="1:14" x14ac:dyDescent="0.3">
      <c r="B18" t="s">
        <v>75</v>
      </c>
    </row>
    <row r="19" spans="1:14" x14ac:dyDescent="0.3">
      <c r="B19" t="s">
        <v>92</v>
      </c>
    </row>
    <row r="20" spans="1:14" x14ac:dyDescent="0.3">
      <c r="B20" t="s">
        <v>57</v>
      </c>
    </row>
    <row r="21" spans="1:14" x14ac:dyDescent="0.3">
      <c r="B21" t="s">
        <v>53</v>
      </c>
    </row>
    <row r="22" spans="1:14" x14ac:dyDescent="0.3">
      <c r="B22" t="s">
        <v>58</v>
      </c>
    </row>
    <row r="24" spans="1:14" x14ac:dyDescent="0.3">
      <c r="B24" t="s">
        <v>73</v>
      </c>
      <c r="D24" t="s">
        <v>74</v>
      </c>
      <c r="F24" t="s">
        <v>121</v>
      </c>
    </row>
    <row r="26" spans="1:14" x14ac:dyDescent="0.3">
      <c r="B26" s="56" t="s">
        <v>52</v>
      </c>
      <c r="C26" s="56" t="s">
        <v>734</v>
      </c>
      <c r="D26" s="55" t="s">
        <v>60</v>
      </c>
      <c r="E26" s="55" t="s">
        <v>735</v>
      </c>
      <c r="F26" s="55" t="s">
        <v>736</v>
      </c>
      <c r="G26" s="55" t="s">
        <v>737</v>
      </c>
      <c r="H26" s="55" t="s">
        <v>322</v>
      </c>
      <c r="I26" s="55" t="s">
        <v>323</v>
      </c>
      <c r="J26" s="55" t="s">
        <v>324</v>
      </c>
      <c r="K26" s="55" t="s">
        <v>321</v>
      </c>
    </row>
    <row r="27" spans="1:14" x14ac:dyDescent="0.3">
      <c r="A27" t="s">
        <v>52</v>
      </c>
      <c r="B27" t="s">
        <v>103</v>
      </c>
      <c r="C27" t="s">
        <v>243</v>
      </c>
      <c r="D27" t="s">
        <v>111</v>
      </c>
      <c r="H27" t="str" cm="1">
        <f t="array" ref="H27:N27">_xlfn.XLOOKUP(C27,'Fe Data'!$B$2:$B$170,'Fe Data'!$C$2:$I$170)</f>
        <v>4.50</v>
      </c>
      <c r="I27" t="str">
        <v>8.20</v>
      </c>
      <c r="J27" t="str">
        <v>14.92</v>
      </c>
      <c r="K27" t="str">
        <v>4.23</v>
      </c>
      <c r="L27">
        <v>0</v>
      </c>
      <c r="M27">
        <v>0</v>
      </c>
      <c r="N27">
        <v>0</v>
      </c>
    </row>
    <row r="28" spans="1:14" x14ac:dyDescent="0.3">
      <c r="A28" t="s">
        <v>52</v>
      </c>
      <c r="B28" t="s">
        <v>104</v>
      </c>
      <c r="C28" t="s">
        <v>242</v>
      </c>
      <c r="D28" t="s">
        <v>110</v>
      </c>
      <c r="H28" t="str" cm="1">
        <f t="array" ref="H28:N28">_xlfn.XLOOKUP(C28,'Fe Data'!$B$2:$B$170,'Fe Data'!$C$2:$I$170)</f>
        <v>5.55</v>
      </c>
      <c r="I28" t="str">
        <v>12.39</v>
      </c>
      <c r="J28" t="str">
        <v>26.51</v>
      </c>
      <c r="K28" t="str">
        <v>5.01</v>
      </c>
      <c r="L28">
        <v>0</v>
      </c>
      <c r="M28">
        <v>0</v>
      </c>
      <c r="N28">
        <v>0</v>
      </c>
    </row>
    <row r="29" spans="1:14" x14ac:dyDescent="0.3">
      <c r="A29" t="s">
        <v>52</v>
      </c>
      <c r="B29" t="s">
        <v>106</v>
      </c>
      <c r="C29" t="s">
        <v>247</v>
      </c>
      <c r="D29" t="s">
        <v>112</v>
      </c>
      <c r="H29" t="str" cm="1">
        <f t="array" ref="H29:N29">_xlfn.XLOOKUP(C29,'Fe Data'!$B$2:$B$170,'Fe Data'!$C$2:$I$170)</f>
        <v>6.43</v>
      </c>
      <c r="I29" t="str">
        <v>13.64</v>
      </c>
      <c r="J29" t="str">
        <v>28.74</v>
      </c>
      <c r="K29" t="str">
        <v>6.20</v>
      </c>
      <c r="L29">
        <v>0</v>
      </c>
      <c r="M29">
        <v>0</v>
      </c>
      <c r="N29">
        <v>0</v>
      </c>
    </row>
    <row r="30" spans="1:14" x14ac:dyDescent="0.3">
      <c r="A30" t="s">
        <v>52</v>
      </c>
      <c r="B30" t="s">
        <v>105</v>
      </c>
      <c r="C30" t="s">
        <v>246</v>
      </c>
      <c r="D30" t="s">
        <v>113</v>
      </c>
      <c r="H30" t="str" cm="1">
        <f t="array" ref="H30:N30">_xlfn.XLOOKUP(C30,'Fe Data'!$B$2:$B$170,'Fe Data'!$C$2:$I$170)</f>
        <v>7.30</v>
      </c>
      <c r="I30" t="str">
        <v>18.02</v>
      </c>
      <c r="J30" t="str">
        <v>40.35</v>
      </c>
      <c r="K30" t="str">
        <v>7.00</v>
      </c>
      <c r="L30">
        <v>0</v>
      </c>
      <c r="M30">
        <v>0</v>
      </c>
      <c r="N30">
        <v>0</v>
      </c>
    </row>
    <row r="31" spans="1:14" x14ac:dyDescent="0.3">
      <c r="A31" t="s">
        <v>52</v>
      </c>
      <c r="B31" t="s">
        <v>107</v>
      </c>
      <c r="C31" t="s">
        <v>245</v>
      </c>
      <c r="D31" t="s">
        <v>114</v>
      </c>
      <c r="H31" t="str" cm="1">
        <f t="array" ref="H31:N31">_xlfn.XLOOKUP(C31,'Fe Data'!$B$2:$B$170,'Fe Data'!$C$2:$I$170)</f>
        <v>8.92</v>
      </c>
      <c r="I31" t="str">
        <v>22.51</v>
      </c>
      <c r="J31" t="str">
        <v>51.87</v>
      </c>
      <c r="K31" t="str">
        <v>7.85</v>
      </c>
      <c r="L31">
        <v>0</v>
      </c>
      <c r="M31">
        <v>0</v>
      </c>
      <c r="N31">
        <v>0</v>
      </c>
    </row>
    <row r="32" spans="1:14" x14ac:dyDescent="0.3">
      <c r="A32" t="s">
        <v>52</v>
      </c>
      <c r="B32" t="s">
        <v>108</v>
      </c>
      <c r="C32" t="s">
        <v>244</v>
      </c>
      <c r="D32" t="s">
        <v>115</v>
      </c>
      <c r="H32" t="str" cm="1">
        <f t="array" ref="H32:N32">_xlfn.XLOOKUP(C32,'Fe Data'!$B$2:$B$170,'Fe Data'!$C$2:$I$170)</f>
        <v>9.63</v>
      </c>
      <c r="I32" t="str">
        <v>26.43</v>
      </c>
      <c r="J32" t="str">
        <v>60.04</v>
      </c>
      <c r="K32" t="str">
        <v>8.72</v>
      </c>
      <c r="L32">
        <v>0</v>
      </c>
      <c r="M32">
        <v>0</v>
      </c>
      <c r="N32">
        <v>0</v>
      </c>
    </row>
    <row r="34" spans="1:14" x14ac:dyDescent="0.3">
      <c r="B34" s="56" t="s">
        <v>53</v>
      </c>
      <c r="C34" s="56" t="s">
        <v>734</v>
      </c>
      <c r="D34" s="55"/>
      <c r="E34" s="55" t="s">
        <v>735</v>
      </c>
      <c r="F34" s="55" t="s">
        <v>736</v>
      </c>
      <c r="G34" s="55" t="s">
        <v>737</v>
      </c>
      <c r="H34" s="55" t="s">
        <v>322</v>
      </c>
      <c r="I34" s="55" t="s">
        <v>323</v>
      </c>
      <c r="J34" s="55" t="s">
        <v>324</v>
      </c>
      <c r="K34" s="55" t="s">
        <v>321</v>
      </c>
    </row>
    <row r="35" spans="1:14" x14ac:dyDescent="0.3">
      <c r="A35" t="s">
        <v>53</v>
      </c>
      <c r="B35" t="s">
        <v>116</v>
      </c>
      <c r="C35" t="s">
        <v>249</v>
      </c>
      <c r="D35" t="s">
        <v>111</v>
      </c>
      <c r="H35" t="str" cm="1">
        <f t="array" ref="H35:N35">_xlfn.XLOOKUP(C35,'Fe Data'!$B$2:$B$170,'Fe Data'!$C$2:$I$170)</f>
        <v>5.19</v>
      </c>
      <c r="I35" t="str">
        <v>9.59</v>
      </c>
      <c r="J35" t="str">
        <v/>
      </c>
      <c r="K35" t="str">
        <v/>
      </c>
      <c r="L35">
        <v>0</v>
      </c>
      <c r="M35">
        <v>0</v>
      </c>
      <c r="N35">
        <v>0</v>
      </c>
    </row>
    <row r="36" spans="1:14" x14ac:dyDescent="0.3">
      <c r="A36" t="s">
        <v>53</v>
      </c>
      <c r="B36" t="s">
        <v>117</v>
      </c>
      <c r="C36" t="s">
        <v>251</v>
      </c>
      <c r="D36" t="s">
        <v>123</v>
      </c>
      <c r="H36" t="str" cm="1">
        <f t="array" ref="H36:N36">_xlfn.XLOOKUP(C36,'Fe Data'!$B$2:$B$170,'Fe Data'!$C$2:$I$170)</f>
        <v>7.29</v>
      </c>
      <c r="I36" t="str">
        <v>18.12</v>
      </c>
      <c r="J36" t="str">
        <v/>
      </c>
      <c r="K36" t="str">
        <v/>
      </c>
      <c r="L36">
        <v>0</v>
      </c>
      <c r="M36">
        <v>0</v>
      </c>
      <c r="N36">
        <v>0</v>
      </c>
    </row>
    <row r="37" spans="1:14" x14ac:dyDescent="0.3">
      <c r="A37" t="s">
        <v>53</v>
      </c>
      <c r="B37" t="s">
        <v>118</v>
      </c>
      <c r="C37" t="s">
        <v>252</v>
      </c>
      <c r="D37" t="s">
        <v>124</v>
      </c>
      <c r="H37" t="str" cm="1">
        <f t="array" ref="H37:N37">_xlfn.XLOOKUP(C37,'Fe Data'!$B$2:$B$170,'Fe Data'!$C$2:$I$170)</f>
        <v>8.81</v>
      </c>
      <c r="I37" t="str">
        <v>24.13</v>
      </c>
      <c r="J37" t="str">
        <v/>
      </c>
      <c r="K37" t="str">
        <v/>
      </c>
      <c r="L37">
        <v>0</v>
      </c>
      <c r="M37">
        <v>0</v>
      </c>
      <c r="N37">
        <v>0</v>
      </c>
    </row>
    <row r="38" spans="1:14" x14ac:dyDescent="0.3">
      <c r="A38" t="s">
        <v>53</v>
      </c>
      <c r="B38" t="s">
        <v>119</v>
      </c>
      <c r="C38" t="s">
        <v>253</v>
      </c>
      <c r="D38" t="s">
        <v>125</v>
      </c>
      <c r="H38" t="str" cm="1">
        <f t="array" ref="H38:N38">_xlfn.XLOOKUP(C38,'Fe Data'!$B$2:$B$170,'Fe Data'!$C$2:$I$170)</f>
        <v>10.04</v>
      </c>
      <c r="I38" t="str">
        <v>29.23</v>
      </c>
      <c r="J38" t="str">
        <v/>
      </c>
      <c r="K38" t="str">
        <v/>
      </c>
      <c r="L38">
        <v>0</v>
      </c>
      <c r="M38">
        <v>0</v>
      </c>
      <c r="N38">
        <v>0</v>
      </c>
    </row>
    <row r="39" spans="1:14" x14ac:dyDescent="0.3">
      <c r="A39" t="s">
        <v>53</v>
      </c>
      <c r="B39" t="s">
        <v>120</v>
      </c>
      <c r="C39" t="s">
        <v>254</v>
      </c>
      <c r="D39" t="s">
        <v>126</v>
      </c>
      <c r="H39" t="str" cm="1">
        <f t="array" ref="H39:N39">_xlfn.XLOOKUP(C39,'Fe Data'!$B$2:$B$170,'Fe Data'!$C$2:$I$170)</f>
        <v>11.29</v>
      </c>
      <c r="I39" t="str">
        <v>33.77</v>
      </c>
      <c r="J39" t="str">
        <v/>
      </c>
      <c r="K39" t="str">
        <v/>
      </c>
      <c r="L39">
        <v>0</v>
      </c>
      <c r="M39">
        <v>0</v>
      </c>
      <c r="N39">
        <v>0</v>
      </c>
    </row>
    <row r="41" spans="1:14" x14ac:dyDescent="0.3">
      <c r="B41" s="56" t="s">
        <v>54</v>
      </c>
      <c r="C41" s="56" t="s">
        <v>734</v>
      </c>
      <c r="D41" s="55"/>
      <c r="E41" s="55" t="s">
        <v>735</v>
      </c>
      <c r="F41" s="55" t="s">
        <v>736</v>
      </c>
      <c r="G41" s="55" t="s">
        <v>737</v>
      </c>
      <c r="H41" s="55" t="s">
        <v>322</v>
      </c>
      <c r="I41" s="55" t="s">
        <v>323</v>
      </c>
      <c r="J41" s="55" t="s">
        <v>324</v>
      </c>
      <c r="K41" s="55" t="s">
        <v>321</v>
      </c>
    </row>
    <row r="42" spans="1:14" x14ac:dyDescent="0.3">
      <c r="A42" t="s">
        <v>54</v>
      </c>
      <c r="B42" t="s">
        <v>131</v>
      </c>
      <c r="C42" t="s">
        <v>256</v>
      </c>
      <c r="D42" t="s">
        <v>138</v>
      </c>
      <c r="H42" t="str" cm="1">
        <f t="array" ref="H42:N42">_xlfn.XLOOKUP(C42,'Fe Data'!$B$2:$B$170,'Fe Data'!$C$2:$I$170)</f>
        <v>4.18</v>
      </c>
      <c r="I42" t="str">
        <v>7.92</v>
      </c>
      <c r="J42" t="str">
        <v>4.14</v>
      </c>
      <c r="K42" t="str">
        <v>5.92</v>
      </c>
      <c r="L42">
        <v>0</v>
      </c>
      <c r="M42">
        <v>0</v>
      </c>
      <c r="N42">
        <v>0</v>
      </c>
    </row>
    <row r="43" spans="1:14" x14ac:dyDescent="0.3">
      <c r="A43" t="s">
        <v>54</v>
      </c>
      <c r="B43" t="s">
        <v>132</v>
      </c>
      <c r="C43" t="s">
        <v>257</v>
      </c>
      <c r="D43" t="s">
        <v>123</v>
      </c>
      <c r="H43" t="str" cm="1">
        <f t="array" ref="H43:N43">_xlfn.XLOOKUP(C43,'Fe Data'!$B$2:$B$170,'Fe Data'!$C$2:$I$170)</f>
        <v>5.36</v>
      </c>
      <c r="I43" t="str">
        <v>12.62</v>
      </c>
      <c r="J43" t="str">
        <v>14.73</v>
      </c>
      <c r="K43" t="str">
        <v>6.32</v>
      </c>
      <c r="L43">
        <v>0</v>
      </c>
      <c r="M43">
        <v>0</v>
      </c>
      <c r="N43">
        <v>0</v>
      </c>
    </row>
    <row r="44" spans="1:14" x14ac:dyDescent="0.3">
      <c r="A44" t="s">
        <v>54</v>
      </c>
      <c r="B44" t="s">
        <v>133</v>
      </c>
      <c r="C44" t="s">
        <v>258</v>
      </c>
      <c r="D44" t="s">
        <v>139</v>
      </c>
      <c r="H44" t="str" cm="1">
        <f t="array" ref="H44:N44">_xlfn.XLOOKUP(C44,'Fe Data'!$B$2:$B$170,'Fe Data'!$C$2:$I$170)</f>
        <v>7.14</v>
      </c>
      <c r="I44" t="str">
        <v>18.24</v>
      </c>
      <c r="J44" t="str">
        <v>26.90</v>
      </c>
      <c r="K44" t="str">
        <v>7.00</v>
      </c>
      <c r="L44">
        <v>0</v>
      </c>
      <c r="M44">
        <v>0</v>
      </c>
      <c r="N44">
        <v>0</v>
      </c>
    </row>
    <row r="45" spans="1:14" x14ac:dyDescent="0.3">
      <c r="A45" t="s">
        <v>54</v>
      </c>
      <c r="B45" t="s">
        <v>134</v>
      </c>
      <c r="C45" t="s">
        <v>259</v>
      </c>
      <c r="D45" t="s">
        <v>140</v>
      </c>
      <c r="H45" t="str" cm="1">
        <f t="array" ref="H45:N45">_xlfn.XLOOKUP(C45,'Fe Data'!$B$2:$B$170,'Fe Data'!$C$2:$I$170)</f>
        <v>8.94</v>
      </c>
      <c r="I45" t="str">
        <v>25.04</v>
      </c>
      <c r="J45" t="str">
        <v>41.94</v>
      </c>
      <c r="K45" t="str">
        <v>7.74</v>
      </c>
      <c r="L45">
        <v>0</v>
      </c>
      <c r="M45">
        <v>0</v>
      </c>
      <c r="N45">
        <v>0</v>
      </c>
    </row>
    <row r="46" spans="1:14" x14ac:dyDescent="0.3">
      <c r="A46" t="s">
        <v>54</v>
      </c>
      <c r="B46" t="s">
        <v>135</v>
      </c>
      <c r="C46" t="s">
        <v>260</v>
      </c>
      <c r="D46" t="s">
        <v>141</v>
      </c>
      <c r="H46" t="str" cm="1">
        <f t="array" ref="H46:N46">_xlfn.XLOOKUP(C46,'Fe Data'!$B$2:$B$170,'Fe Data'!$C$2:$I$170)</f>
        <v>10.83</v>
      </c>
      <c r="I46" t="str">
        <v>32.21</v>
      </c>
      <c r="J46" t="str">
        <v>57.50</v>
      </c>
      <c r="K46" t="str">
        <v>8.76</v>
      </c>
      <c r="L46">
        <v>0</v>
      </c>
      <c r="M46">
        <v>0</v>
      </c>
      <c r="N46">
        <v>0</v>
      </c>
    </row>
    <row r="47" spans="1:14" x14ac:dyDescent="0.3">
      <c r="A47" t="s">
        <v>54</v>
      </c>
      <c r="B47" t="s">
        <v>136</v>
      </c>
      <c r="C47" t="s">
        <v>261</v>
      </c>
      <c r="D47" t="s">
        <v>115</v>
      </c>
      <c r="H47" t="str" cm="1">
        <f t="array" ref="H47:N47">_xlfn.XLOOKUP(C47,'Fe Data'!$B$2:$B$170,'Fe Data'!$C$2:$I$170)</f>
        <v>12.62</v>
      </c>
      <c r="I47" t="str">
        <v>39.59</v>
      </c>
      <c r="J47" t="str">
        <v>75.65</v>
      </c>
      <c r="K47" t="str">
        <v>9.86</v>
      </c>
      <c r="L47">
        <v>0</v>
      </c>
      <c r="M47">
        <v>0</v>
      </c>
      <c r="N47">
        <v>0</v>
      </c>
    </row>
    <row r="49" spans="1:14" x14ac:dyDescent="0.3">
      <c r="B49" s="56" t="s">
        <v>75</v>
      </c>
      <c r="C49" s="56" t="s">
        <v>734</v>
      </c>
      <c r="D49" s="55"/>
      <c r="E49" s="55" t="s">
        <v>735</v>
      </c>
      <c r="F49" s="55" t="s">
        <v>736</v>
      </c>
      <c r="G49" s="55" t="s">
        <v>737</v>
      </c>
      <c r="H49" s="55" t="s">
        <v>322</v>
      </c>
      <c r="I49" s="55" t="s">
        <v>323</v>
      </c>
      <c r="J49" s="55" t="s">
        <v>324</v>
      </c>
      <c r="K49" s="55" t="s">
        <v>321</v>
      </c>
    </row>
    <row r="50" spans="1:14" x14ac:dyDescent="0.3">
      <c r="A50" t="s">
        <v>75</v>
      </c>
      <c r="B50" t="s">
        <v>80</v>
      </c>
      <c r="C50" t="s">
        <v>263</v>
      </c>
      <c r="D50" t="s">
        <v>145</v>
      </c>
      <c r="H50" t="str" cm="1">
        <f t="array" ref="H50:N50">_xlfn.XLOOKUP(C50,'Fe Data'!$B$2:$B$170,'Fe Data'!$C$2:$I$170)</f>
        <v>4.15</v>
      </c>
      <c r="I50" t="str">
        <v>12.23</v>
      </c>
      <c r="J50" t="str">
        <v>10.94</v>
      </c>
      <c r="K50" t="str">
        <v>0.71</v>
      </c>
      <c r="L50">
        <v>0</v>
      </c>
      <c r="M50">
        <v>0</v>
      </c>
      <c r="N50">
        <v>0</v>
      </c>
    </row>
    <row r="51" spans="1:14" x14ac:dyDescent="0.3">
      <c r="A51" t="s">
        <v>75</v>
      </c>
      <c r="B51" t="s">
        <v>79</v>
      </c>
      <c r="C51" t="s">
        <v>264</v>
      </c>
      <c r="D51" t="s">
        <v>146</v>
      </c>
      <c r="H51" t="str" cm="1">
        <f t="array" ref="H51:N51">_xlfn.XLOOKUP(C51,'Fe Data'!$B$2:$B$170,'Fe Data'!$C$2:$I$170)</f>
        <v>7.17</v>
      </c>
      <c r="I51" t="str">
        <v>16.19</v>
      </c>
      <c r="J51" t="str">
        <v>16.67</v>
      </c>
      <c r="K51" t="str">
        <v>7.17</v>
      </c>
      <c r="L51">
        <v>0</v>
      </c>
      <c r="M51">
        <v>0</v>
      </c>
      <c r="N51">
        <v>0</v>
      </c>
    </row>
    <row r="52" spans="1:14" x14ac:dyDescent="0.3">
      <c r="A52" t="s">
        <v>75</v>
      </c>
      <c r="B52" t="s">
        <v>78</v>
      </c>
      <c r="C52" t="s">
        <v>266</v>
      </c>
      <c r="D52" t="s">
        <v>147</v>
      </c>
      <c r="H52" t="str" cm="1">
        <f t="array" ref="H52:N52">_xlfn.XLOOKUP(C52,'Fe Data'!$B$2:$B$170,'Fe Data'!$C$2:$I$170)</f>
        <v>9.83</v>
      </c>
      <c r="I52" t="str">
        <v>26.51</v>
      </c>
      <c r="J52" t="str">
        <v>39.77</v>
      </c>
      <c r="K52" t="str">
        <v>8.91</v>
      </c>
      <c r="L52">
        <v>0</v>
      </c>
      <c r="M52">
        <v>0</v>
      </c>
      <c r="N52">
        <v>0</v>
      </c>
    </row>
    <row r="53" spans="1:14" x14ac:dyDescent="0.3">
      <c r="A53" t="s">
        <v>75</v>
      </c>
      <c r="B53" t="s">
        <v>77</v>
      </c>
      <c r="C53" t="s">
        <v>267</v>
      </c>
      <c r="D53" t="s">
        <v>148</v>
      </c>
      <c r="H53" t="str" cm="1">
        <f t="array" ref="H53:N53">_xlfn.XLOOKUP(C53,'Fe Data'!$B$2:$B$170,'Fe Data'!$C$2:$I$170)</f>
        <v>11.18</v>
      </c>
      <c r="I53" t="str">
        <v>31.63</v>
      </c>
      <c r="J53" t="str">
        <v>53.25</v>
      </c>
      <c r="K53" t="str">
        <v>10.05</v>
      </c>
      <c r="L53">
        <v>0</v>
      </c>
      <c r="M53">
        <v>0</v>
      </c>
      <c r="N53">
        <v>0</v>
      </c>
    </row>
    <row r="54" spans="1:14" x14ac:dyDescent="0.3">
      <c r="A54" t="s">
        <v>75</v>
      </c>
      <c r="B54" t="s">
        <v>76</v>
      </c>
      <c r="C54" t="s">
        <v>265</v>
      </c>
      <c r="D54" t="s">
        <v>144</v>
      </c>
      <c r="H54" t="str" cm="1">
        <f t="array" ref="H54:N54">_xlfn.XLOOKUP(C54,'Fe Data'!$B$2:$B$170,'Fe Data'!$C$2:$I$170)</f>
        <v>12.46</v>
      </c>
      <c r="I54" t="str">
        <v>35.75</v>
      </c>
      <c r="J54" t="str">
        <v>64.23</v>
      </c>
      <c r="K54" t="str">
        <v>10.95</v>
      </c>
      <c r="L54">
        <v>0</v>
      </c>
      <c r="M54">
        <v>0</v>
      </c>
      <c r="N54">
        <v>0</v>
      </c>
    </row>
    <row r="56" spans="1:14" x14ac:dyDescent="0.3">
      <c r="B56" s="56" t="s">
        <v>55</v>
      </c>
      <c r="C56" s="56" t="s">
        <v>734</v>
      </c>
      <c r="D56" s="55"/>
      <c r="E56" s="55" t="s">
        <v>735</v>
      </c>
      <c r="F56" s="55" t="s">
        <v>736</v>
      </c>
      <c r="G56" s="55" t="s">
        <v>737</v>
      </c>
      <c r="H56" s="55" t="s">
        <v>322</v>
      </c>
      <c r="I56" s="55" t="s">
        <v>323</v>
      </c>
      <c r="J56" s="55" t="s">
        <v>324</v>
      </c>
      <c r="K56" s="55" t="s">
        <v>321</v>
      </c>
    </row>
    <row r="57" spans="1:14" x14ac:dyDescent="0.3">
      <c r="A57" t="s">
        <v>55</v>
      </c>
      <c r="B57" t="s">
        <v>81</v>
      </c>
      <c r="C57" t="s">
        <v>269</v>
      </c>
      <c r="D57" t="s">
        <v>150</v>
      </c>
      <c r="H57" t="str" cm="1">
        <f t="array" ref="H57:N57">_xlfn.XLOOKUP(C57,'Fe Data'!$B$2:$B$170,'Fe Data'!$C$2:$I$170)</f>
        <v>7.53</v>
      </c>
      <c r="I57" t="str">
        <v>14.96</v>
      </c>
      <c r="J57" t="str">
        <v>17.65</v>
      </c>
      <c r="K57" t="str">
        <v>4.43</v>
      </c>
      <c r="L57">
        <v>0</v>
      </c>
      <c r="M57">
        <v>0</v>
      </c>
      <c r="N57">
        <v>0</v>
      </c>
    </row>
    <row r="58" spans="1:14" x14ac:dyDescent="0.3">
      <c r="A58" t="s">
        <v>55</v>
      </c>
      <c r="B58" t="s">
        <v>82</v>
      </c>
      <c r="C58" t="s">
        <v>270</v>
      </c>
      <c r="D58" t="s">
        <v>151</v>
      </c>
      <c r="H58" t="str" cm="1">
        <f t="array" ref="H58:N58">_xlfn.XLOOKUP(C58,'Fe Data'!$B$2:$B$170,'Fe Data'!$C$2:$I$170)</f>
        <v>8.18</v>
      </c>
      <c r="I58" t="str">
        <v>16.69</v>
      </c>
      <c r="J58" t="str">
        <v>21.79</v>
      </c>
      <c r="K58" t="str">
        <v>4.83</v>
      </c>
      <c r="L58">
        <v>0</v>
      </c>
      <c r="M58">
        <v>0</v>
      </c>
      <c r="N58">
        <v>0</v>
      </c>
    </row>
    <row r="59" spans="1:14" x14ac:dyDescent="0.3">
      <c r="A59" t="s">
        <v>55</v>
      </c>
      <c r="B59" t="s">
        <v>83</v>
      </c>
      <c r="C59" t="s">
        <v>271</v>
      </c>
      <c r="D59" t="s">
        <v>152</v>
      </c>
      <c r="H59" t="str" cm="1">
        <f t="array" ref="H59:N59">_xlfn.XLOOKUP(C59,'Fe Data'!$B$2:$B$170,'Fe Data'!$C$2:$I$170)</f>
        <v>8.81</v>
      </c>
      <c r="I59" t="str">
        <v>18.71</v>
      </c>
      <c r="J59" t="str">
        <v>26.40</v>
      </c>
      <c r="K59" t="str">
        <v>5.29</v>
      </c>
      <c r="L59">
        <v>0</v>
      </c>
      <c r="M59">
        <v>0</v>
      </c>
      <c r="N59">
        <v>0</v>
      </c>
    </row>
    <row r="60" spans="1:14" x14ac:dyDescent="0.3">
      <c r="A60" t="s">
        <v>55</v>
      </c>
      <c r="B60" t="s">
        <v>84</v>
      </c>
      <c r="C60" t="s">
        <v>272</v>
      </c>
      <c r="D60" t="s">
        <v>153</v>
      </c>
      <c r="H60" t="str" cm="1">
        <f t="array" ref="H60:N60">_xlfn.XLOOKUP(C60,'Fe Data'!$B$2:$B$170,'Fe Data'!$C$2:$I$170)</f>
        <v>9.49</v>
      </c>
      <c r="I60" t="str">
        <v>20.87</v>
      </c>
      <c r="J60" t="str">
        <v>31.54</v>
      </c>
      <c r="K60" t="str">
        <v>5.81</v>
      </c>
      <c r="L60">
        <v>0</v>
      </c>
      <c r="M60">
        <v>0</v>
      </c>
      <c r="N60">
        <v>0</v>
      </c>
    </row>
    <row r="61" spans="1:14" x14ac:dyDescent="0.3">
      <c r="A61" t="s">
        <v>55</v>
      </c>
      <c r="B61" t="s">
        <v>85</v>
      </c>
      <c r="C61" t="s">
        <v>273</v>
      </c>
      <c r="D61" t="s">
        <v>154</v>
      </c>
      <c r="H61" t="str" cm="1">
        <f t="array" ref="H61:N61">_xlfn.XLOOKUP(C61,'Fe Data'!$B$2:$B$170,'Fe Data'!$C$2:$I$170)</f>
        <v>10.24</v>
      </c>
      <c r="I61" t="str">
        <v>23.17</v>
      </c>
      <c r="J61" t="str">
        <v>37.13</v>
      </c>
      <c r="K61" t="str">
        <v>6.42</v>
      </c>
      <c r="L61">
        <v>0</v>
      </c>
      <c r="M61">
        <v>0</v>
      </c>
      <c r="N61">
        <v>0</v>
      </c>
    </row>
    <row r="62" spans="1:14" x14ac:dyDescent="0.3">
      <c r="A62" t="s">
        <v>55</v>
      </c>
      <c r="B62" t="s">
        <v>86</v>
      </c>
      <c r="C62" t="s">
        <v>274</v>
      </c>
      <c r="D62" t="s">
        <v>147</v>
      </c>
      <c r="H62" t="str" cm="1">
        <f t="array" ref="H62:N62">_xlfn.XLOOKUP(C62,'Fe Data'!$B$2:$B$170,'Fe Data'!$C$2:$I$170)</f>
        <v>11.00</v>
      </c>
      <c r="I62" t="str">
        <v>25.66</v>
      </c>
      <c r="J62" t="str">
        <v>43.40</v>
      </c>
      <c r="K62" t="str">
        <v>7.14</v>
      </c>
      <c r="L62">
        <v>0</v>
      </c>
      <c r="M62">
        <v>0</v>
      </c>
      <c r="N62">
        <v>0</v>
      </c>
    </row>
    <row r="64" spans="1:14" x14ac:dyDescent="0.3">
      <c r="B64" s="56" t="s">
        <v>56</v>
      </c>
      <c r="C64" s="56" t="s">
        <v>734</v>
      </c>
      <c r="D64" s="55"/>
      <c r="E64" s="55" t="s">
        <v>735</v>
      </c>
      <c r="F64" s="55" t="s">
        <v>736</v>
      </c>
      <c r="G64" s="55" t="s">
        <v>737</v>
      </c>
      <c r="H64" s="55" t="s">
        <v>322</v>
      </c>
      <c r="I64" s="55" t="s">
        <v>323</v>
      </c>
      <c r="J64" s="55" t="s">
        <v>324</v>
      </c>
      <c r="K64" s="55" t="s">
        <v>321</v>
      </c>
    </row>
    <row r="65" spans="1:14" x14ac:dyDescent="0.3">
      <c r="A65" t="s">
        <v>56</v>
      </c>
      <c r="B65" t="s">
        <v>87</v>
      </c>
      <c r="C65" t="s">
        <v>276</v>
      </c>
      <c r="D65" t="s">
        <v>150</v>
      </c>
      <c r="H65" t="str" cm="1">
        <f t="array" ref="H65:N65">_xlfn.XLOOKUP(C65,'Fe Data'!$B$2:$B$170,'Fe Data'!$C$2:$I$170)</f>
        <v>5.61</v>
      </c>
      <c r="I65" t="str">
        <v>9.36</v>
      </c>
      <c r="J65" t="str">
        <v>9.90</v>
      </c>
      <c r="K65" t="str">
        <v>5.68</v>
      </c>
      <c r="L65">
        <v>0</v>
      </c>
      <c r="M65">
        <v>0</v>
      </c>
      <c r="N65">
        <v>0</v>
      </c>
    </row>
    <row r="66" spans="1:14" x14ac:dyDescent="0.3">
      <c r="A66" t="s">
        <v>56</v>
      </c>
      <c r="B66" t="s">
        <v>88</v>
      </c>
      <c r="C66" t="s">
        <v>277</v>
      </c>
      <c r="D66" t="s">
        <v>156</v>
      </c>
      <c r="H66" t="str" cm="1">
        <f t="array" ref="H66:N66">_xlfn.XLOOKUP(C66,'Fe Data'!$B$2:$B$170,'Fe Data'!$C$2:$I$170)</f>
        <v>7.20</v>
      </c>
      <c r="I66" t="str">
        <v>13.99</v>
      </c>
      <c r="J66" t="str">
        <v>21.41</v>
      </c>
      <c r="K66" t="str">
        <v>6.58</v>
      </c>
      <c r="L66">
        <v>0</v>
      </c>
      <c r="M66">
        <v>0</v>
      </c>
      <c r="N66">
        <v>0</v>
      </c>
    </row>
    <row r="67" spans="1:14" x14ac:dyDescent="0.3">
      <c r="A67" t="s">
        <v>56</v>
      </c>
      <c r="B67" t="s">
        <v>89</v>
      </c>
      <c r="C67" t="s">
        <v>278</v>
      </c>
      <c r="D67" t="s">
        <v>154</v>
      </c>
      <c r="H67" t="str" cm="1">
        <f t="array" ref="H67:N67">_xlfn.XLOOKUP(C67,'Fe Data'!$B$2:$B$170,'Fe Data'!$C$2:$I$170)</f>
        <v>8.78</v>
      </c>
      <c r="I67" t="str">
        <v>21.41</v>
      </c>
      <c r="J67" t="str">
        <v>36.50</v>
      </c>
      <c r="K67" t="str">
        <v>7.67</v>
      </c>
      <c r="L67">
        <v>0</v>
      </c>
      <c r="M67">
        <v>0</v>
      </c>
      <c r="N67">
        <v>0</v>
      </c>
    </row>
    <row r="68" spans="1:14" x14ac:dyDescent="0.3">
      <c r="A68" t="s">
        <v>56</v>
      </c>
      <c r="B68" t="s">
        <v>90</v>
      </c>
      <c r="C68" t="s">
        <v>279</v>
      </c>
      <c r="D68" t="s">
        <v>157</v>
      </c>
      <c r="H68" t="str" cm="1">
        <f t="array" ref="H68:N68">_xlfn.XLOOKUP(C68,'Fe Data'!$B$2:$B$170,'Fe Data'!$C$2:$I$170)</f>
        <v>10.40</v>
      </c>
      <c r="I68" t="str">
        <v>25.62</v>
      </c>
      <c r="J68" t="str">
        <v>48.45</v>
      </c>
      <c r="K68" t="str">
        <v>8.79</v>
      </c>
      <c r="L68">
        <v>0</v>
      </c>
      <c r="M68">
        <v>0</v>
      </c>
      <c r="N68">
        <v>0</v>
      </c>
    </row>
    <row r="69" spans="1:14" x14ac:dyDescent="0.3">
      <c r="A69" t="s">
        <v>56</v>
      </c>
      <c r="B69" t="s">
        <v>91</v>
      </c>
      <c r="C69" t="s">
        <v>280</v>
      </c>
      <c r="D69" t="s">
        <v>158</v>
      </c>
      <c r="H69" t="str" cm="1">
        <f t="array" ref="H69:N69">_xlfn.XLOOKUP(C69,'Fe Data'!$B$2:$B$170,'Fe Data'!$C$2:$I$170)</f>
        <v>12.65</v>
      </c>
      <c r="I69" t="str">
        <v>32.75</v>
      </c>
      <c r="J69" t="str">
        <v>63.09</v>
      </c>
      <c r="K69" t="str">
        <v>10.12</v>
      </c>
      <c r="L69">
        <v>0</v>
      </c>
      <c r="M69">
        <v>0</v>
      </c>
      <c r="N69">
        <v>0</v>
      </c>
    </row>
    <row r="71" spans="1:14" x14ac:dyDescent="0.3">
      <c r="B71" s="56" t="s">
        <v>57</v>
      </c>
      <c r="C71" s="56" t="s">
        <v>734</v>
      </c>
      <c r="D71" s="55"/>
      <c r="E71" s="55" t="s">
        <v>735</v>
      </c>
      <c r="F71" s="55" t="s">
        <v>736</v>
      </c>
      <c r="G71" s="55" t="s">
        <v>737</v>
      </c>
      <c r="H71" s="55" t="s">
        <v>322</v>
      </c>
      <c r="I71" s="55" t="s">
        <v>323</v>
      </c>
      <c r="J71" s="55" t="s">
        <v>324</v>
      </c>
      <c r="K71" s="55" t="s">
        <v>321</v>
      </c>
    </row>
    <row r="72" spans="1:14" x14ac:dyDescent="0.3">
      <c r="A72" t="s">
        <v>57</v>
      </c>
      <c r="B72" t="s">
        <v>161</v>
      </c>
      <c r="C72" t="s">
        <v>284</v>
      </c>
      <c r="D72" t="s">
        <v>165</v>
      </c>
      <c r="H72" t="str" cm="1">
        <f t="array" ref="H72:N72">_xlfn.XLOOKUP(C72,'Fe Data'!$B$2:$B$170,'Fe Data'!$C$2:$I$170)</f>
        <v>4.98</v>
      </c>
      <c r="I72" t="str">
        <v>9.35</v>
      </c>
      <c r="J72" t="str">
        <v>10.26</v>
      </c>
      <c r="K72" t="str">
        <v>5.00</v>
      </c>
      <c r="L72">
        <v>0</v>
      </c>
      <c r="M72">
        <v>0</v>
      </c>
      <c r="N72">
        <v>0</v>
      </c>
    </row>
    <row r="73" spans="1:14" x14ac:dyDescent="0.3">
      <c r="A73" t="s">
        <v>57</v>
      </c>
      <c r="B73" t="s">
        <v>160</v>
      </c>
      <c r="C73" t="s">
        <v>283</v>
      </c>
      <c r="D73" t="s">
        <v>166</v>
      </c>
      <c r="H73" t="str" cm="1">
        <f t="array" ref="H73:N73">_xlfn.XLOOKUP(C73,'Fe Data'!$B$2:$B$170,'Fe Data'!$C$2:$I$170)</f>
        <v>6.00</v>
      </c>
      <c r="I73" t="str">
        <v>14.61</v>
      </c>
      <c r="J73" t="str">
        <v>19.92</v>
      </c>
      <c r="K73" t="str">
        <v>5.86</v>
      </c>
      <c r="L73">
        <v>0</v>
      </c>
      <c r="M73">
        <v>0</v>
      </c>
      <c r="N73">
        <v>0</v>
      </c>
    </row>
    <row r="74" spans="1:14" x14ac:dyDescent="0.3">
      <c r="A74" t="s">
        <v>57</v>
      </c>
      <c r="B74" t="s">
        <v>163</v>
      </c>
      <c r="C74" t="s">
        <v>285</v>
      </c>
      <c r="D74" t="s">
        <v>167</v>
      </c>
      <c r="H74" t="str" cm="1">
        <f t="array" ref="H74:N74">_xlfn.XLOOKUP(C74,'Fe Data'!$B$2:$B$170,'Fe Data'!$C$2:$I$170)</f>
        <v>6.75</v>
      </c>
      <c r="I74" t="str">
        <v>18.21</v>
      </c>
      <c r="J74" t="str">
        <v>27.64</v>
      </c>
      <c r="K74" t="str">
        <v>6.58</v>
      </c>
      <c r="L74">
        <v>0</v>
      </c>
      <c r="M74">
        <v>0</v>
      </c>
      <c r="N74">
        <v>0</v>
      </c>
    </row>
    <row r="75" spans="1:14" x14ac:dyDescent="0.3">
      <c r="A75" t="s">
        <v>57</v>
      </c>
      <c r="B75" t="s">
        <v>162</v>
      </c>
      <c r="C75" t="s">
        <v>286</v>
      </c>
      <c r="D75" t="s">
        <v>168</v>
      </c>
      <c r="H75" t="str" cm="1">
        <f t="array" ref="H75:N75">_xlfn.XLOOKUP(C75,'Fe Data'!$B$2:$B$170,'Fe Data'!$C$2:$I$170)</f>
        <v>7.82</v>
      </c>
      <c r="I75" t="str">
        <v>22.92</v>
      </c>
      <c r="J75" t="str">
        <v>35.34</v>
      </c>
      <c r="K75" t="str">
        <v>7.49</v>
      </c>
      <c r="L75">
        <v>0</v>
      </c>
      <c r="M75">
        <v>0</v>
      </c>
      <c r="N75">
        <v>0</v>
      </c>
    </row>
    <row r="76" spans="1:14" x14ac:dyDescent="0.3">
      <c r="A76" t="s">
        <v>57</v>
      </c>
      <c r="B76" t="s">
        <v>159</v>
      </c>
      <c r="C76" t="s">
        <v>282</v>
      </c>
      <c r="D76" t="s">
        <v>169</v>
      </c>
      <c r="H76" t="str" cm="1">
        <f t="array" ref="H76:N76">_xlfn.XLOOKUP(C76,'Fe Data'!$B$2:$B$170,'Fe Data'!$C$2:$I$170)</f>
        <v>8.34</v>
      </c>
      <c r="I76" t="str">
        <v>25.13</v>
      </c>
      <c r="J76" t="str">
        <v>43.72</v>
      </c>
      <c r="K76" t="str">
        <v>8.70</v>
      </c>
      <c r="L76">
        <v>0</v>
      </c>
      <c r="M76">
        <v>0</v>
      </c>
      <c r="N76">
        <v>0</v>
      </c>
    </row>
    <row r="78" spans="1:14" x14ac:dyDescent="0.3">
      <c r="B78" s="56" t="s">
        <v>92</v>
      </c>
      <c r="C78" s="56" t="s">
        <v>734</v>
      </c>
      <c r="D78" s="55"/>
      <c r="E78" s="55" t="s">
        <v>735</v>
      </c>
      <c r="F78" s="55" t="s">
        <v>736</v>
      </c>
      <c r="G78" s="55" t="s">
        <v>737</v>
      </c>
      <c r="H78" s="55" t="s">
        <v>322</v>
      </c>
      <c r="I78" s="55" t="s">
        <v>323</v>
      </c>
      <c r="J78" s="55" t="s">
        <v>324</v>
      </c>
      <c r="K78" s="55" t="s">
        <v>321</v>
      </c>
    </row>
    <row r="79" spans="1:14" x14ac:dyDescent="0.3">
      <c r="A79" t="s">
        <v>92</v>
      </c>
      <c r="B79" t="s">
        <v>93</v>
      </c>
      <c r="C79" t="s">
        <v>291</v>
      </c>
      <c r="D79" t="s">
        <v>153</v>
      </c>
      <c r="H79" t="str" cm="1">
        <f t="array" ref="H79:N79">_xlfn.XLOOKUP(C79,'Fe Data'!$B$2:$B$170,'Fe Data'!$C$2:$I$170)</f>
        <v>4.81</v>
      </c>
      <c r="I79" t="str">
        <v>9.11</v>
      </c>
      <c r="J79" t="str">
        <v>9.33</v>
      </c>
      <c r="K79" t="str">
        <v>6.03</v>
      </c>
      <c r="L79">
        <v>0</v>
      </c>
      <c r="M79">
        <v>0</v>
      </c>
      <c r="N79">
        <v>0</v>
      </c>
    </row>
    <row r="80" spans="1:14" x14ac:dyDescent="0.3">
      <c r="A80" t="s">
        <v>92</v>
      </c>
      <c r="B80" t="s">
        <v>170</v>
      </c>
      <c r="C80" t="s">
        <v>289</v>
      </c>
      <c r="D80" t="s">
        <v>147</v>
      </c>
      <c r="H80" t="str" cm="1">
        <f t="array" ref="H80:N80">_xlfn.XLOOKUP(C80,'Fe Data'!$B$2:$B$170,'Fe Data'!$C$2:$I$170)</f>
        <v>5.99</v>
      </c>
      <c r="I80" t="str">
        <v>14.33</v>
      </c>
      <c r="J80" t="str">
        <v>23.17</v>
      </c>
      <c r="K80" t="str">
        <v>7.05</v>
      </c>
      <c r="L80">
        <v>0</v>
      </c>
      <c r="M80">
        <v>0</v>
      </c>
      <c r="N80">
        <v>0</v>
      </c>
    </row>
    <row r="81" spans="1:14" x14ac:dyDescent="0.3">
      <c r="A81" t="s">
        <v>92</v>
      </c>
      <c r="B81" t="s">
        <v>94</v>
      </c>
      <c r="C81" t="s">
        <v>290</v>
      </c>
      <c r="D81" t="s">
        <v>173</v>
      </c>
      <c r="H81" t="str" cm="1">
        <f t="array" ref="H81:N81">_xlfn.XLOOKUP(C81,'Fe Data'!$B$2:$B$170,'Fe Data'!$C$2:$I$170)</f>
        <v>7.39</v>
      </c>
      <c r="I81" t="str">
        <v>18.79</v>
      </c>
      <c r="J81" t="str">
        <v>35.93</v>
      </c>
      <c r="K81" t="str">
        <v>8.34</v>
      </c>
      <c r="L81">
        <v>0</v>
      </c>
      <c r="M81">
        <v>0</v>
      </c>
      <c r="N81">
        <v>0</v>
      </c>
    </row>
    <row r="82" spans="1:14" x14ac:dyDescent="0.3">
      <c r="A82" t="s">
        <v>92</v>
      </c>
      <c r="B82" t="s">
        <v>95</v>
      </c>
      <c r="C82" t="s">
        <v>288</v>
      </c>
      <c r="D82" t="s">
        <v>172</v>
      </c>
      <c r="H82" t="str" cm="1">
        <f t="array" ref="H82:N82">_xlfn.XLOOKUP(C82,'Fe Data'!$B$2:$B$170,'Fe Data'!$C$2:$I$170)</f>
        <v>8.35</v>
      </c>
      <c r="I82" t="str">
        <v>20.08</v>
      </c>
      <c r="J82" t="str">
        <v>43.26</v>
      </c>
      <c r="K82" t="str">
        <v>9.39</v>
      </c>
      <c r="L82">
        <v>0</v>
      </c>
      <c r="M82">
        <v>0</v>
      </c>
      <c r="N82">
        <v>0</v>
      </c>
    </row>
    <row r="84" spans="1:14" x14ac:dyDescent="0.3">
      <c r="B84" s="56" t="s">
        <v>58</v>
      </c>
      <c r="C84" s="56" t="s">
        <v>734</v>
      </c>
      <c r="D84" s="55"/>
      <c r="E84" s="55" t="s">
        <v>735</v>
      </c>
      <c r="F84" s="55" t="s">
        <v>736</v>
      </c>
      <c r="G84" s="55" t="s">
        <v>737</v>
      </c>
      <c r="H84" s="55" t="s">
        <v>322</v>
      </c>
      <c r="I84" s="55" t="s">
        <v>323</v>
      </c>
      <c r="J84" s="55" t="s">
        <v>324</v>
      </c>
      <c r="K84" s="55" t="s">
        <v>321</v>
      </c>
    </row>
    <row r="85" spans="1:14" x14ac:dyDescent="0.3">
      <c r="A85" t="s">
        <v>58</v>
      </c>
      <c r="B85" t="s">
        <v>176</v>
      </c>
      <c r="C85" t="s">
        <v>296</v>
      </c>
      <c r="D85" t="s">
        <v>180</v>
      </c>
      <c r="H85" t="str" cm="1">
        <f t="array" ref="H85:N85">_xlfn.XLOOKUP(C85,'Fe Data'!$B$2:$B$170,'Fe Data'!$C$2:$I$170)</f>
        <v>6.79</v>
      </c>
      <c r="I85" t="str">
        <v>13.35</v>
      </c>
      <c r="J85" t="str">
        <v>14.12</v>
      </c>
      <c r="K85" t="str">
        <v>4.36</v>
      </c>
      <c r="L85">
        <v>0</v>
      </c>
      <c r="M85">
        <v>0</v>
      </c>
      <c r="N85">
        <v>0</v>
      </c>
    </row>
    <row r="86" spans="1:14" x14ac:dyDescent="0.3">
      <c r="A86" t="s">
        <v>58</v>
      </c>
      <c r="B86" t="s">
        <v>177</v>
      </c>
      <c r="C86" t="s">
        <v>295</v>
      </c>
      <c r="D86" t="s">
        <v>181</v>
      </c>
      <c r="H86" t="str" cm="1">
        <f t="array" ref="H86:N86">_xlfn.XLOOKUP(C86,'Fe Data'!$B$2:$B$170,'Fe Data'!$C$2:$I$170)</f>
        <v>8.23</v>
      </c>
      <c r="I86" t="str">
        <v>17.24</v>
      </c>
      <c r="J86" t="str">
        <v>22.70</v>
      </c>
      <c r="K86" t="str">
        <v>5.71</v>
      </c>
      <c r="L86">
        <v>0</v>
      </c>
      <c r="M86">
        <v>0</v>
      </c>
      <c r="N86">
        <v>0</v>
      </c>
    </row>
    <row r="87" spans="1:14" x14ac:dyDescent="0.3">
      <c r="A87" t="s">
        <v>58</v>
      </c>
      <c r="B87" t="s">
        <v>178</v>
      </c>
      <c r="C87" t="s">
        <v>294</v>
      </c>
      <c r="D87" t="s">
        <v>182</v>
      </c>
      <c r="H87" t="str" cm="1">
        <f t="array" ref="H87:N87">_xlfn.XLOOKUP(C87,'Fe Data'!$B$2:$B$170,'Fe Data'!$C$2:$I$170)</f>
        <v>9.84</v>
      </c>
      <c r="I87" t="str">
        <v>22.20</v>
      </c>
      <c r="J87" t="str">
        <v>32.85</v>
      </c>
      <c r="K87" t="str">
        <v>7.14</v>
      </c>
      <c r="L87">
        <v>0</v>
      </c>
      <c r="M87">
        <v>0</v>
      </c>
      <c r="N87">
        <v>0</v>
      </c>
    </row>
    <row r="88" spans="1:14" x14ac:dyDescent="0.3">
      <c r="A88" t="s">
        <v>58</v>
      </c>
      <c r="B88" t="s">
        <v>175</v>
      </c>
      <c r="C88" t="s">
        <v>297</v>
      </c>
      <c r="D88" t="s">
        <v>183</v>
      </c>
      <c r="H88" t="str" cm="1">
        <f t="array" ref="H88:N88">_xlfn.XLOOKUP(C88,'Fe Data'!$B$2:$B$170,'Fe Data'!$C$2:$I$170)</f>
        <v>11.70</v>
      </c>
      <c r="I88" t="str">
        <v>28.63</v>
      </c>
      <c r="J88" t="str">
        <v>47.07</v>
      </c>
      <c r="K88" t="str">
        <v>8.32</v>
      </c>
      <c r="L88">
        <v>0</v>
      </c>
      <c r="M88">
        <v>0</v>
      </c>
      <c r="N88">
        <v>0</v>
      </c>
    </row>
    <row r="89" spans="1:14" x14ac:dyDescent="0.3">
      <c r="A89" t="s">
        <v>58</v>
      </c>
      <c r="B89" t="s">
        <v>174</v>
      </c>
      <c r="C89" t="s">
        <v>293</v>
      </c>
      <c r="D89" t="s">
        <v>169</v>
      </c>
      <c r="H89" t="str" cm="1">
        <f t="array" ref="H89:N89">_xlfn.XLOOKUP(C89,'Fe Data'!$B$2:$B$170,'Fe Data'!$C$2:$I$170)</f>
        <v>13.42</v>
      </c>
      <c r="I89" t="str">
        <v>33.69</v>
      </c>
      <c r="J89" t="str">
        <v>59.26</v>
      </c>
      <c r="K89" t="str">
        <v>9.77</v>
      </c>
      <c r="L89">
        <v>0</v>
      </c>
      <c r="M89">
        <v>0</v>
      </c>
      <c r="N89">
        <v>0</v>
      </c>
    </row>
    <row r="91" spans="1:14" x14ac:dyDescent="0.3">
      <c r="B91" s="56" t="s">
        <v>96</v>
      </c>
      <c r="C91" s="56" t="s">
        <v>734</v>
      </c>
      <c r="D91" s="55"/>
      <c r="E91" s="55" t="s">
        <v>735</v>
      </c>
      <c r="F91" s="55" t="s">
        <v>736</v>
      </c>
      <c r="G91" s="55" t="s">
        <v>737</v>
      </c>
      <c r="H91" s="55" t="s">
        <v>322</v>
      </c>
      <c r="I91" s="55" t="s">
        <v>323</v>
      </c>
      <c r="J91" s="55" t="s">
        <v>324</v>
      </c>
      <c r="K91" s="55" t="s">
        <v>321</v>
      </c>
    </row>
    <row r="92" spans="1:14" x14ac:dyDescent="0.3">
      <c r="A92" t="s">
        <v>59</v>
      </c>
      <c r="B92" t="s">
        <v>97</v>
      </c>
      <c r="C92" t="s">
        <v>301</v>
      </c>
      <c r="D92" t="s">
        <v>112</v>
      </c>
      <c r="H92" t="str" cm="1">
        <f t="array" ref="H92:N92">_xlfn.XLOOKUP(C92,'Fe Data'!$B$2:$B$170,'Fe Data'!$C$2:$I$170)</f>
        <v>9.66</v>
      </c>
      <c r="I92" t="str">
        <v>26.71</v>
      </c>
      <c r="J92" t="str">
        <v>43.60</v>
      </c>
      <c r="K92" t="str">
        <v>8.06</v>
      </c>
      <c r="L92">
        <v>0</v>
      </c>
      <c r="M92">
        <v>0</v>
      </c>
      <c r="N92">
        <v>0</v>
      </c>
    </row>
    <row r="93" spans="1:14" x14ac:dyDescent="0.3">
      <c r="A93" t="s">
        <v>59</v>
      </c>
      <c r="B93" t="s">
        <v>98</v>
      </c>
      <c r="C93" t="s">
        <v>305</v>
      </c>
      <c r="D93" t="s">
        <v>186</v>
      </c>
      <c r="H93" t="str" cm="1">
        <f t="array" ref="H93:N93">_xlfn.XLOOKUP(C93,'Fe Data'!$B$2:$B$170,'Fe Data'!$C$2:$I$170)</f>
        <v>8.86</v>
      </c>
      <c r="I93" t="str">
        <v>24.54</v>
      </c>
      <c r="J93" t="str">
        <v>51.62</v>
      </c>
      <c r="K93" t="str">
        <v>7.92</v>
      </c>
      <c r="L93">
        <v>0</v>
      </c>
      <c r="M93">
        <v>0</v>
      </c>
      <c r="N93">
        <v>0</v>
      </c>
    </row>
    <row r="94" spans="1:14" x14ac:dyDescent="0.3">
      <c r="A94" t="s">
        <v>59</v>
      </c>
      <c r="B94" t="s">
        <v>99</v>
      </c>
      <c r="C94" t="s">
        <v>300</v>
      </c>
      <c r="D94" t="s">
        <v>187</v>
      </c>
      <c r="H94" t="str" cm="1">
        <f t="array" ref="H94:N94">_xlfn.XLOOKUP(C94,'Fe Data'!$B$2:$B$170,'Fe Data'!$C$2:$I$170)</f>
        <v>8.92</v>
      </c>
      <c r="I94" t="str">
        <v>22.02</v>
      </c>
      <c r="J94" t="str">
        <v>36.98</v>
      </c>
      <c r="K94" t="str">
        <v>7.42</v>
      </c>
      <c r="L94">
        <v>0</v>
      </c>
      <c r="M94">
        <v>0</v>
      </c>
      <c r="N94">
        <v>0</v>
      </c>
    </row>
    <row r="95" spans="1:14" x14ac:dyDescent="0.3">
      <c r="A95" t="s">
        <v>59</v>
      </c>
      <c r="B95" t="s">
        <v>100</v>
      </c>
      <c r="C95" t="s">
        <v>302</v>
      </c>
      <c r="D95" t="s">
        <v>187</v>
      </c>
      <c r="H95" t="str" cm="1">
        <f t="array" ref="H95:N95">_xlfn.XLOOKUP(C95,'Fe Data'!$B$2:$B$170,'Fe Data'!$C$2:$I$170)</f>
        <v>8.23</v>
      </c>
      <c r="I95" t="str">
        <v>21.86</v>
      </c>
      <c r="J95" t="str">
        <v>32.49</v>
      </c>
      <c r="K95" t="str">
        <v>7.17</v>
      </c>
      <c r="L95">
        <v>0</v>
      </c>
      <c r="M95">
        <v>0</v>
      </c>
      <c r="N95">
        <v>0</v>
      </c>
    </row>
    <row r="96" spans="1:14" x14ac:dyDescent="0.3">
      <c r="A96" t="s">
        <v>59</v>
      </c>
      <c r="B96" t="s">
        <v>101</v>
      </c>
      <c r="C96" t="s">
        <v>299</v>
      </c>
      <c r="D96" t="s">
        <v>186</v>
      </c>
      <c r="H96" t="str" cm="1">
        <f t="array" ref="H96:N96">_xlfn.XLOOKUP(C96,'Fe Data'!$B$2:$B$170,'Fe Data'!$C$2:$I$170)</f>
        <v>7.54</v>
      </c>
      <c r="I96" t="str">
        <v>20.12</v>
      </c>
      <c r="J96" t="str">
        <v>34.08</v>
      </c>
      <c r="K96" t="str">
        <v>8.32</v>
      </c>
      <c r="L96">
        <v>0</v>
      </c>
      <c r="M96">
        <v>0</v>
      </c>
      <c r="N96">
        <v>0</v>
      </c>
    </row>
    <row r="97" spans="1:14" x14ac:dyDescent="0.3">
      <c r="A97" t="s">
        <v>59</v>
      </c>
      <c r="B97" t="s">
        <v>102</v>
      </c>
      <c r="C97" t="s">
        <v>303</v>
      </c>
      <c r="D97" t="s">
        <v>188</v>
      </c>
      <c r="H97" t="str" cm="1">
        <f t="array" ref="H97:N97">_xlfn.XLOOKUP(C97,'Fe Data'!$B$2:$B$170,'Fe Data'!$C$2:$I$170)</f>
        <v>8.32</v>
      </c>
      <c r="I97" t="str">
        <v>20.58</v>
      </c>
      <c r="J97" t="str">
        <v>35.65</v>
      </c>
      <c r="K97" t="str">
        <v>7.60</v>
      </c>
      <c r="L97">
        <v>0</v>
      </c>
      <c r="M97">
        <v>0</v>
      </c>
      <c r="N97">
        <v>0</v>
      </c>
    </row>
    <row r="98" spans="1:14" x14ac:dyDescent="0.3">
      <c r="A98" t="s">
        <v>59</v>
      </c>
      <c r="B98" t="s">
        <v>185</v>
      </c>
      <c r="C98" t="s">
        <v>304</v>
      </c>
      <c r="D98" t="s">
        <v>141</v>
      </c>
      <c r="H98" t="str" cm="1">
        <f t="array" ref="H98:N98">_xlfn.XLOOKUP(C98,'Fe Data'!$B$2:$B$170,'Fe Data'!$C$2:$I$170)</f>
        <v>11.61</v>
      </c>
      <c r="I98" t="str">
        <v>28.95</v>
      </c>
      <c r="J98" t="str">
        <v>49.12</v>
      </c>
      <c r="K98" t="str">
        <v>9.98</v>
      </c>
      <c r="L98">
        <v>0</v>
      </c>
      <c r="M98">
        <v>0</v>
      </c>
      <c r="N98">
        <v>0</v>
      </c>
    </row>
    <row r="100" spans="1:14" x14ac:dyDescent="0.3">
      <c r="B100" t="s">
        <v>143</v>
      </c>
    </row>
    <row r="102" spans="1:14" x14ac:dyDescent="0.3">
      <c r="B102" s="53" t="s">
        <v>50</v>
      </c>
      <c r="C102" s="53" t="s">
        <v>734</v>
      </c>
      <c r="E102" s="55" t="s">
        <v>735</v>
      </c>
      <c r="F102" s="55" t="s">
        <v>736</v>
      </c>
      <c r="G102" s="55" t="s">
        <v>737</v>
      </c>
      <c r="H102" s="55" t="s">
        <v>322</v>
      </c>
      <c r="I102" s="55" t="s">
        <v>323</v>
      </c>
      <c r="J102" s="55" t="s">
        <v>324</v>
      </c>
      <c r="K102" s="55" t="s">
        <v>321</v>
      </c>
    </row>
    <row r="103" spans="1:14" x14ac:dyDescent="0.3">
      <c r="A103" t="s">
        <v>50</v>
      </c>
      <c r="B103" t="s">
        <v>22</v>
      </c>
      <c r="C103" t="s">
        <v>206</v>
      </c>
      <c r="D103" t="s">
        <v>146</v>
      </c>
      <c r="E103" t="str" cm="1">
        <f t="array" ref="E103:K103">_xlfn.XLOOKUP(C103,'Fe Data'!$B$2:$B$170,'Fe Data'!$C$2:$I$170)</f>
        <v>-3.85</v>
      </c>
      <c r="F103" t="str">
        <v>-2.05</v>
      </c>
      <c r="G103" t="str">
        <v>0.10</v>
      </c>
      <c r="H103" t="str">
        <v>9.59</v>
      </c>
      <c r="I103" t="str">
        <v>30.35</v>
      </c>
      <c r="J103" t="str">
        <v>32.55</v>
      </c>
      <c r="K103" t="str">
        <v>6.53</v>
      </c>
    </row>
    <row r="104" spans="1:14" x14ac:dyDescent="0.3">
      <c r="A104" t="s">
        <v>50</v>
      </c>
      <c r="B104" t="s">
        <v>23</v>
      </c>
      <c r="C104" t="s">
        <v>204</v>
      </c>
      <c r="D104" t="s">
        <v>189</v>
      </c>
      <c r="E104" t="str" cm="1">
        <f t="array" ref="E104:K104">_xlfn.XLOOKUP(C104,'Fe Data'!$B$2:$B$170,'Fe Data'!$C$2:$I$170)</f>
        <v>-4.97</v>
      </c>
      <c r="F104" t="str">
        <v>-2.97</v>
      </c>
      <c r="G104" t="str">
        <v>-0.29</v>
      </c>
      <c r="H104" t="str">
        <v>12.27</v>
      </c>
      <c r="I104" t="str">
        <v>37.82</v>
      </c>
      <c r="J104" t="str">
        <v>45.15</v>
      </c>
      <c r="K104" t="str">
        <v>8.54</v>
      </c>
    </row>
    <row r="105" spans="1:14" x14ac:dyDescent="0.3">
      <c r="A105" t="s">
        <v>50</v>
      </c>
      <c r="B105" t="s">
        <v>24</v>
      </c>
      <c r="C105" t="s">
        <v>207</v>
      </c>
      <c r="D105" t="s">
        <v>173</v>
      </c>
      <c r="E105" t="str" cm="1">
        <f t="array" ref="E105:K105">_xlfn.XLOOKUP(C105,'Fe Data'!$B$2:$B$170,'Fe Data'!$C$2:$I$170)</f>
        <v>-5.80</v>
      </c>
      <c r="F105" t="str">
        <v>-3.65</v>
      </c>
      <c r="G105" t="str">
        <v>-0.58</v>
      </c>
      <c r="H105" t="str">
        <v>14.38</v>
      </c>
      <c r="I105" t="str">
        <v>44.02</v>
      </c>
      <c r="J105" t="str">
        <v>56.31</v>
      </c>
      <c r="K105" t="str">
        <v>10.26</v>
      </c>
    </row>
    <row r="106" spans="1:14" x14ac:dyDescent="0.3">
      <c r="A106" t="s">
        <v>50</v>
      </c>
      <c r="B106" t="s">
        <v>25</v>
      </c>
      <c r="C106" t="s">
        <v>205</v>
      </c>
      <c r="D106" t="s">
        <v>190</v>
      </c>
      <c r="E106" t="str" cm="1">
        <f t="array" ref="E106:K106">_xlfn.XLOOKUP(C106,'Fe Data'!$B$2:$B$170,'Fe Data'!$C$2:$I$170)</f>
        <v>-5.92</v>
      </c>
      <c r="F106" t="str">
        <v>-4.54</v>
      </c>
      <c r="G106" t="str">
        <v>-1.34</v>
      </c>
      <c r="H106" t="str">
        <v>15.04</v>
      </c>
      <c r="I106" t="str">
        <v>49.55</v>
      </c>
      <c r="J106" t="str">
        <v>66.78</v>
      </c>
      <c r="K106" t="str">
        <v>11.82</v>
      </c>
    </row>
    <row r="108" spans="1:14" x14ac:dyDescent="0.3">
      <c r="B108" s="53" t="s">
        <v>48</v>
      </c>
      <c r="C108" s="53" t="s">
        <v>734</v>
      </c>
      <c r="E108" s="55" t="s">
        <v>735</v>
      </c>
      <c r="F108" s="55" t="s">
        <v>736</v>
      </c>
      <c r="G108" s="55" t="s">
        <v>737</v>
      </c>
      <c r="H108" s="55" t="s">
        <v>322</v>
      </c>
      <c r="I108" s="55" t="s">
        <v>323</v>
      </c>
      <c r="J108" s="55" t="s">
        <v>324</v>
      </c>
      <c r="K108" s="55" t="s">
        <v>321</v>
      </c>
    </row>
    <row r="109" spans="1:14" x14ac:dyDescent="0.3">
      <c r="A109" t="s">
        <v>48</v>
      </c>
      <c r="B109" t="s">
        <v>7</v>
      </c>
      <c r="C109" t="s">
        <v>211</v>
      </c>
      <c r="D109" t="s">
        <v>145</v>
      </c>
      <c r="E109" t="str" cm="1">
        <f t="array" ref="E109:K109">_xlfn.XLOOKUP(C109,'Fe Data'!$B$2:$B$170,'Fe Data'!$C$2:$I$170)</f>
        <v>-1.01</v>
      </c>
      <c r="F109" t="str">
        <v>0.01</v>
      </c>
      <c r="G109" t="str">
        <v>0.98</v>
      </c>
      <c r="H109" t="str">
        <v>3.62</v>
      </c>
      <c r="I109" t="str">
        <v>13.25</v>
      </c>
      <c r="J109" t="str">
        <v>7.87</v>
      </c>
      <c r="K109" t="str">
        <v>2.57</v>
      </c>
    </row>
    <row r="110" spans="1:14" x14ac:dyDescent="0.3">
      <c r="A110" t="s">
        <v>48</v>
      </c>
      <c r="B110" t="s">
        <v>8</v>
      </c>
      <c r="C110" t="s">
        <v>218</v>
      </c>
      <c r="D110" t="s">
        <v>191</v>
      </c>
      <c r="E110" t="str" cm="1">
        <f t="array" ref="E110:K110">_xlfn.XLOOKUP(C110,'Fe Data'!$B$2:$B$170,'Fe Data'!$C$2:$I$170)</f>
        <v>-2.69</v>
      </c>
      <c r="F110" t="str">
        <v>0.78</v>
      </c>
      <c r="G110" t="str">
        <v>2.58</v>
      </c>
      <c r="H110" t="str">
        <v>9.30</v>
      </c>
      <c r="I110" t="str">
        <v>23.07</v>
      </c>
      <c r="J110" t="str">
        <v>23.38</v>
      </c>
      <c r="K110" t="str">
        <v>4.86</v>
      </c>
    </row>
    <row r="111" spans="1:14" x14ac:dyDescent="0.3">
      <c r="A111" t="s">
        <v>48</v>
      </c>
      <c r="B111" t="s">
        <v>9</v>
      </c>
      <c r="C111" t="s">
        <v>216</v>
      </c>
      <c r="D111" t="s">
        <v>165</v>
      </c>
      <c r="E111" t="str" cm="1">
        <f t="array" ref="E111:K111">_xlfn.XLOOKUP(C111,'Fe Data'!$B$2:$B$170,'Fe Data'!$C$2:$I$170)</f>
        <v>-3.39</v>
      </c>
      <c r="F111" t="str">
        <v>1.03</v>
      </c>
      <c r="G111" t="str">
        <v>3.00</v>
      </c>
      <c r="H111" t="str">
        <v>11.13</v>
      </c>
      <c r="I111" t="str">
        <v>25.53</v>
      </c>
      <c r="J111" t="str">
        <v>25.73</v>
      </c>
      <c r="K111" t="str">
        <v>6.61</v>
      </c>
    </row>
    <row r="112" spans="1:14" x14ac:dyDescent="0.3">
      <c r="A112" t="s">
        <v>48</v>
      </c>
      <c r="B112" t="s">
        <v>10</v>
      </c>
      <c r="C112" t="s">
        <v>217</v>
      </c>
      <c r="D112" t="s">
        <v>192</v>
      </c>
      <c r="E112" t="str" cm="1">
        <f t="array" ref="E112:K112">_xlfn.XLOOKUP(C112,'Fe Data'!$B$2:$B$170,'Fe Data'!$C$2:$I$170)</f>
        <v>-3.84</v>
      </c>
      <c r="F112" t="str">
        <v>1.23</v>
      </c>
      <c r="G112" t="str">
        <v>3.45</v>
      </c>
      <c r="H112" t="str">
        <v>12.80</v>
      </c>
      <c r="I112" t="str">
        <v>28.55</v>
      </c>
      <c r="J112" t="str">
        <v>30.71</v>
      </c>
      <c r="K112" t="str">
        <v>7.62</v>
      </c>
    </row>
    <row r="113" spans="1:11" x14ac:dyDescent="0.3">
      <c r="A113" t="s">
        <v>48</v>
      </c>
      <c r="B113" t="s">
        <v>11</v>
      </c>
      <c r="C113" t="s">
        <v>213</v>
      </c>
      <c r="D113" t="s">
        <v>139</v>
      </c>
      <c r="E113" t="str" cm="1">
        <f t="array" ref="E113:K113">_xlfn.XLOOKUP(C113,'Fe Data'!$B$2:$B$170,'Fe Data'!$C$2:$I$170)</f>
        <v>-4.12</v>
      </c>
      <c r="F113" t="str">
        <v>1.41</v>
      </c>
      <c r="G113" t="str">
        <v>3.82</v>
      </c>
      <c r="H113" t="str">
        <v>14.13</v>
      </c>
      <c r="I113" t="str">
        <v>31.13</v>
      </c>
      <c r="J113" t="str">
        <v>35.51</v>
      </c>
      <c r="K113" t="str">
        <v>8.49</v>
      </c>
    </row>
    <row r="114" spans="1:11" x14ac:dyDescent="0.3">
      <c r="A114" t="s">
        <v>48</v>
      </c>
      <c r="B114" t="s">
        <v>12</v>
      </c>
      <c r="C114" t="s">
        <v>214</v>
      </c>
      <c r="D114" t="s">
        <v>193</v>
      </c>
      <c r="E114" t="str" cm="1">
        <f t="array" ref="E114:K114">_xlfn.XLOOKUP(C114,'Fe Data'!$B$2:$B$170,'Fe Data'!$C$2:$I$170)</f>
        <v>-4.21</v>
      </c>
      <c r="F114" t="str">
        <v>1.55</v>
      </c>
      <c r="G114" t="str">
        <v>4.14</v>
      </c>
      <c r="H114" t="str">
        <v>15.20</v>
      </c>
      <c r="I114" t="str">
        <v>33.76</v>
      </c>
      <c r="J114" t="str">
        <v>40.96</v>
      </c>
      <c r="K114" t="str">
        <v>9.39</v>
      </c>
    </row>
    <row r="115" spans="1:11" x14ac:dyDescent="0.3">
      <c r="A115" t="s">
        <v>48</v>
      </c>
      <c r="B115" t="s">
        <v>13</v>
      </c>
      <c r="C115" t="s">
        <v>212</v>
      </c>
      <c r="D115" t="s">
        <v>147</v>
      </c>
      <c r="E115" t="str" cm="1">
        <f t="array" ref="E115:K115">_xlfn.XLOOKUP(C115,'Fe Data'!$B$2:$B$170,'Fe Data'!$C$2:$I$170)</f>
        <v>-4.40</v>
      </c>
      <c r="F115" t="str">
        <v>1.66</v>
      </c>
      <c r="G115" t="str">
        <v>4.40</v>
      </c>
      <c r="H115" t="str">
        <v>16.20</v>
      </c>
      <c r="I115" t="str">
        <v>35.86</v>
      </c>
      <c r="J115" t="str">
        <v>45.44</v>
      </c>
      <c r="K115" t="str">
        <v>9.92</v>
      </c>
    </row>
    <row r="116" spans="1:11" x14ac:dyDescent="0.3">
      <c r="A116" t="s">
        <v>48</v>
      </c>
      <c r="B116" t="s">
        <v>14</v>
      </c>
      <c r="C116" t="s">
        <v>215</v>
      </c>
      <c r="D116" t="s">
        <v>141</v>
      </c>
      <c r="E116" t="str" cm="1">
        <f t="array" ref="E116:K116">_xlfn.XLOOKUP(C116,'Fe Data'!$B$2:$B$170,'Fe Data'!$C$2:$I$170)</f>
        <v>-4.54</v>
      </c>
      <c r="F116" t="str">
        <v>1.79</v>
      </c>
      <c r="G116" t="str">
        <v>4.63</v>
      </c>
      <c r="H116" t="str">
        <v>17.06</v>
      </c>
      <c r="I116" t="str">
        <v>37.65</v>
      </c>
      <c r="J116" t="str">
        <v>49.52</v>
      </c>
      <c r="K116" t="str">
        <v>10.35</v>
      </c>
    </row>
    <row r="117" spans="1:11" x14ac:dyDescent="0.3">
      <c r="A117" t="s">
        <v>48</v>
      </c>
      <c r="B117" t="s">
        <v>15</v>
      </c>
      <c r="C117" t="s">
        <v>209</v>
      </c>
      <c r="D117" t="s">
        <v>126</v>
      </c>
      <c r="E117" t="str" cm="1">
        <f t="array" ref="E117:K117">_xlfn.XLOOKUP(C117,'Fe Data'!$B$2:$B$170,'Fe Data'!$C$2:$I$170)</f>
        <v>-4.64</v>
      </c>
      <c r="F117" t="str">
        <v>1.89</v>
      </c>
      <c r="G117" t="str">
        <v>4.84</v>
      </c>
      <c r="H117" t="str">
        <v>17.79</v>
      </c>
      <c r="I117" t="str">
        <v>39.27</v>
      </c>
      <c r="J117" t="str">
        <v>53.34</v>
      </c>
      <c r="K117" t="str">
        <v>10.81</v>
      </c>
    </row>
    <row r="118" spans="1:11" x14ac:dyDescent="0.3">
      <c r="A118" t="s">
        <v>48</v>
      </c>
      <c r="B118" t="s">
        <v>16</v>
      </c>
      <c r="C118" t="s">
        <v>210</v>
      </c>
      <c r="D118" t="s">
        <v>190</v>
      </c>
      <c r="E118" t="str" cm="1">
        <f t="array" ref="E118:K118">_xlfn.XLOOKUP(C118,'Fe Data'!$B$2:$B$170,'Fe Data'!$C$2:$I$170)</f>
        <v>-4.76</v>
      </c>
      <c r="F118" t="str">
        <v>1.96</v>
      </c>
      <c r="G118" t="str">
        <v>5.01</v>
      </c>
      <c r="H118" t="str">
        <v>18.45</v>
      </c>
      <c r="I118" t="str">
        <v>40.73</v>
      </c>
      <c r="J118" t="str">
        <v>56.69</v>
      </c>
      <c r="K118" t="str">
        <v>11.20</v>
      </c>
    </row>
    <row r="120" spans="1:11" x14ac:dyDescent="0.3">
      <c r="B120" s="53" t="s">
        <v>49</v>
      </c>
      <c r="C120" s="53" t="s">
        <v>734</v>
      </c>
    </row>
    <row r="121" spans="1:11" x14ac:dyDescent="0.3">
      <c r="A121" t="s">
        <v>49</v>
      </c>
      <c r="B121" t="s">
        <v>26</v>
      </c>
      <c r="C121" t="s">
        <v>222</v>
      </c>
      <c r="D121" t="s">
        <v>145</v>
      </c>
      <c r="E121" t="str" cm="1">
        <f t="array" ref="E121:K121">_xlfn.XLOOKUP(C121,'Fe Data'!$B$2:$B$170,'Fe Data'!$C$2:$I$170)</f>
        <v>-0.81</v>
      </c>
      <c r="F121" t="str">
        <v>0.24</v>
      </c>
      <c r="G121" t="str">
        <v>1.55</v>
      </c>
      <c r="H121" t="str">
        <v>3.97</v>
      </c>
      <c r="I121" t="str">
        <v>15.42</v>
      </c>
      <c r="J121" t="str">
        <v>10.38</v>
      </c>
      <c r="K121" t="str">
        <v>2.91</v>
      </c>
    </row>
    <row r="122" spans="1:11" x14ac:dyDescent="0.3">
      <c r="A122" t="s">
        <v>49</v>
      </c>
      <c r="B122" t="s">
        <v>27</v>
      </c>
      <c r="C122" t="s">
        <v>229</v>
      </c>
      <c r="D122" t="s">
        <v>194</v>
      </c>
      <c r="E122" t="str" cm="1">
        <f t="array" ref="E122:K122">_xlfn.XLOOKUP(C122,'Fe Data'!$B$2:$B$170,'Fe Data'!$C$2:$I$170)</f>
        <v>-2.63</v>
      </c>
      <c r="F122" t="str">
        <v>-1.05</v>
      </c>
      <c r="G122" t="str">
        <v>0.35</v>
      </c>
      <c r="H122" t="str">
        <v>3.93</v>
      </c>
      <c r="I122" t="str">
        <v>16.11</v>
      </c>
      <c r="J122" t="str">
        <v>7.70</v>
      </c>
      <c r="K122" t="str">
        <v>5.95</v>
      </c>
    </row>
    <row r="123" spans="1:11" x14ac:dyDescent="0.3">
      <c r="A123" t="s">
        <v>49</v>
      </c>
      <c r="B123" t="s">
        <v>28</v>
      </c>
      <c r="C123" t="s">
        <v>227</v>
      </c>
      <c r="D123" t="s">
        <v>165</v>
      </c>
      <c r="E123" t="str" cm="1">
        <f t="array" ref="E123:K123">_xlfn.XLOOKUP(C123,'Fe Data'!$B$2:$B$170,'Fe Data'!$C$2:$I$170)</f>
        <v>-3.74</v>
      </c>
      <c r="F123" t="str">
        <v>-1.88</v>
      </c>
      <c r="G123" t="str">
        <v>-0.49</v>
      </c>
      <c r="H123" t="str">
        <v>4.07</v>
      </c>
      <c r="I123" t="str">
        <v>16.79</v>
      </c>
      <c r="J123" t="str">
        <v>5.85</v>
      </c>
      <c r="K123" t="str">
        <v>8.22</v>
      </c>
    </row>
    <row r="124" spans="1:11" x14ac:dyDescent="0.3">
      <c r="A124" t="s">
        <v>49</v>
      </c>
      <c r="B124" t="s">
        <v>29</v>
      </c>
      <c r="C124" t="s">
        <v>228</v>
      </c>
      <c r="D124" t="s">
        <v>192</v>
      </c>
      <c r="E124" t="str" cm="1">
        <f t="array" ref="E124:K124">_xlfn.XLOOKUP(C124,'Fe Data'!$B$2:$B$170,'Fe Data'!$C$2:$I$170)</f>
        <v>-4.75</v>
      </c>
      <c r="F124" t="str">
        <v>-2.65</v>
      </c>
      <c r="G124" t="str">
        <v>-1.27</v>
      </c>
      <c r="H124" t="str">
        <v>4.19</v>
      </c>
      <c r="I124" t="str">
        <v>17.15</v>
      </c>
      <c r="J124" t="str">
        <v>6.77</v>
      </c>
      <c r="K124" t="str">
        <v>9.27</v>
      </c>
    </row>
    <row r="125" spans="1:11" x14ac:dyDescent="0.3">
      <c r="A125" t="s">
        <v>49</v>
      </c>
      <c r="B125" t="s">
        <v>30</v>
      </c>
      <c r="C125" t="s">
        <v>224</v>
      </c>
      <c r="D125" t="s">
        <v>139</v>
      </c>
      <c r="E125" t="str" cm="1">
        <f t="array" ref="E125:K125">_xlfn.XLOOKUP(C125,'Fe Data'!$B$2:$B$170,'Fe Data'!$C$2:$I$170)</f>
        <v>-5.81</v>
      </c>
      <c r="F125" t="str">
        <v>-2.86</v>
      </c>
      <c r="G125" t="str">
        <v>-1.28</v>
      </c>
      <c r="H125" t="str">
        <v>5.41</v>
      </c>
      <c r="I125" t="str">
        <v>17.54</v>
      </c>
      <c r="J125" t="str">
        <v>8.95</v>
      </c>
      <c r="K125" t="str">
        <v>9.86</v>
      </c>
    </row>
    <row r="126" spans="1:11" x14ac:dyDescent="0.3">
      <c r="A126" t="s">
        <v>49</v>
      </c>
      <c r="B126" t="s">
        <v>31</v>
      </c>
      <c r="C126" t="s">
        <v>225</v>
      </c>
      <c r="D126" t="s">
        <v>193</v>
      </c>
      <c r="E126" t="str" cm="1">
        <f t="array" ref="E126:K126">_xlfn.XLOOKUP(C126,'Fe Data'!$B$2:$B$170,'Fe Data'!$C$2:$I$170)</f>
        <v>-6.72</v>
      </c>
      <c r="F126" t="str">
        <v>-3.18</v>
      </c>
      <c r="G126" t="str">
        <v>-1.46</v>
      </c>
      <c r="H126" t="str">
        <v>6.11</v>
      </c>
      <c r="I126" t="str">
        <v>17.63</v>
      </c>
      <c r="J126" t="str">
        <v>11.50</v>
      </c>
      <c r="K126" t="str">
        <v>10.38</v>
      </c>
    </row>
    <row r="127" spans="1:11" x14ac:dyDescent="0.3">
      <c r="A127" t="s">
        <v>49</v>
      </c>
      <c r="B127" t="s">
        <v>32</v>
      </c>
      <c r="C127" t="s">
        <v>223</v>
      </c>
      <c r="D127" t="s">
        <v>147</v>
      </c>
      <c r="E127" t="str" cm="1">
        <f t="array" ref="E127:K127">_xlfn.XLOOKUP(C127,'Fe Data'!$B$2:$B$170,'Fe Data'!$C$2:$I$170)</f>
        <v>-7.51</v>
      </c>
      <c r="F127" t="str">
        <v>-3.41</v>
      </c>
      <c r="G127" t="str">
        <v>-1.59</v>
      </c>
      <c r="H127" t="str">
        <v>6.80</v>
      </c>
      <c r="I127" t="str">
        <v>17.84</v>
      </c>
      <c r="J127" t="str">
        <v>13.80</v>
      </c>
      <c r="K127" t="str">
        <v>10.92</v>
      </c>
    </row>
    <row r="128" spans="1:11" x14ac:dyDescent="0.3">
      <c r="A128" t="s">
        <v>49</v>
      </c>
      <c r="B128" t="s">
        <v>33</v>
      </c>
      <c r="C128" t="s">
        <v>226</v>
      </c>
      <c r="D128" t="s">
        <v>141</v>
      </c>
      <c r="E128" t="str" cm="1">
        <f t="array" ref="E128:K128">_xlfn.XLOOKUP(C128,'Fe Data'!$B$2:$B$170,'Fe Data'!$C$2:$I$170)</f>
        <v>-8.18</v>
      </c>
      <c r="F128" t="str">
        <v>-3.39</v>
      </c>
      <c r="G128" t="str">
        <v>-1.46</v>
      </c>
      <c r="H128" t="str">
        <v>7.97</v>
      </c>
      <c r="I128" t="str">
        <v>18.62</v>
      </c>
      <c r="J128" t="str">
        <v>16.00</v>
      </c>
      <c r="K128" t="str">
        <v>11.31</v>
      </c>
    </row>
    <row r="129" spans="1:11" x14ac:dyDescent="0.3">
      <c r="A129" t="s">
        <v>49</v>
      </c>
      <c r="B129" t="s">
        <v>34</v>
      </c>
      <c r="C129" t="s">
        <v>220</v>
      </c>
      <c r="D129" t="s">
        <v>126</v>
      </c>
      <c r="E129" t="str" cm="1">
        <f t="array" ref="E129:K129">_xlfn.XLOOKUP(C129,'Fe Data'!$B$2:$B$170,'Fe Data'!$C$2:$I$170)</f>
        <v>-8.83</v>
      </c>
      <c r="F129" t="str">
        <v>-3.37</v>
      </c>
      <c r="G129" t="str">
        <v>-1.36</v>
      </c>
      <c r="H129" t="str">
        <v>9.45</v>
      </c>
      <c r="I129" t="str">
        <v>19.62</v>
      </c>
      <c r="J129" t="str">
        <v>18.13</v>
      </c>
      <c r="K129" t="str">
        <v>11.65</v>
      </c>
    </row>
    <row r="130" spans="1:11" x14ac:dyDescent="0.3">
      <c r="A130" t="s">
        <v>49</v>
      </c>
      <c r="B130" t="s">
        <v>35</v>
      </c>
      <c r="C130" t="s">
        <v>221</v>
      </c>
      <c r="D130" t="s">
        <v>190</v>
      </c>
      <c r="E130" t="str" cm="1">
        <f t="array" ref="E130:K130">_xlfn.XLOOKUP(C130,'Fe Data'!$B$2:$B$170,'Fe Data'!$C$2:$I$170)</f>
        <v>-9.43</v>
      </c>
      <c r="F130" t="str">
        <v>-3.36</v>
      </c>
      <c r="G130" t="str">
        <v>-1.29</v>
      </c>
      <c r="H130" t="str">
        <v>10.81</v>
      </c>
      <c r="I130" t="str">
        <v>20.48</v>
      </c>
      <c r="J130" t="str">
        <v>19.71</v>
      </c>
      <c r="K130" t="str">
        <v>11.88</v>
      </c>
    </row>
    <row r="132" spans="1:11" x14ac:dyDescent="0.3">
      <c r="B132" s="53" t="s">
        <v>51</v>
      </c>
      <c r="C132" s="53" t="s">
        <v>734</v>
      </c>
    </row>
    <row r="133" spans="1:11" x14ac:dyDescent="0.3">
      <c r="A133" t="s">
        <v>51</v>
      </c>
      <c r="B133" t="s">
        <v>7</v>
      </c>
      <c r="C133" t="s">
        <v>233</v>
      </c>
      <c r="D133" t="s">
        <v>145</v>
      </c>
      <c r="E133" t="str" cm="1">
        <f t="array" ref="E133:K133">_xlfn.XLOOKUP(C133,'Fe Data'!$B$2:$B$170,'Fe Data'!$C$2:$I$170)</f>
        <v>-1.29</v>
      </c>
      <c r="F133" t="str">
        <v>-0.08</v>
      </c>
      <c r="G133" t="str">
        <v>0.86</v>
      </c>
      <c r="H133" t="str">
        <v>3.73</v>
      </c>
      <c r="I133" t="str">
        <v>13.61</v>
      </c>
      <c r="J133" t="str">
        <v>8.39</v>
      </c>
      <c r="K133" t="str">
        <v>3.63</v>
      </c>
    </row>
    <row r="134" spans="1:11" x14ac:dyDescent="0.3">
      <c r="A134" t="s">
        <v>51</v>
      </c>
      <c r="B134" t="s">
        <v>8</v>
      </c>
      <c r="C134" t="s">
        <v>240</v>
      </c>
      <c r="D134" t="s">
        <v>191</v>
      </c>
      <c r="E134" t="str" cm="1">
        <f t="array" ref="E134:K134">_xlfn.XLOOKUP(C134,'Fe Data'!$B$2:$B$170,'Fe Data'!$C$2:$I$170)</f>
        <v>-2.42</v>
      </c>
      <c r="F134" t="str">
        <v>1.07</v>
      </c>
      <c r="G134" t="str">
        <v>3.21</v>
      </c>
      <c r="H134" t="str">
        <v>8.40</v>
      </c>
      <c r="I134" t="str">
        <v>20.11</v>
      </c>
      <c r="J134" t="str">
        <v>19.66</v>
      </c>
      <c r="K134" t="str">
        <v>4.50</v>
      </c>
    </row>
    <row r="135" spans="1:11" x14ac:dyDescent="0.3">
      <c r="A135" t="s">
        <v>51</v>
      </c>
      <c r="B135" t="s">
        <v>9</v>
      </c>
      <c r="C135" t="s">
        <v>238</v>
      </c>
      <c r="D135" t="s">
        <v>165</v>
      </c>
      <c r="E135" t="str" cm="1">
        <f t="array" ref="E135:K135">_xlfn.XLOOKUP(C135,'Fe Data'!$B$2:$B$170,'Fe Data'!$C$2:$I$170)</f>
        <v>-2.91</v>
      </c>
      <c r="F135" t="str">
        <v>1.11</v>
      </c>
      <c r="G135" t="str">
        <v>3.30</v>
      </c>
      <c r="H135" t="str">
        <v>8.90</v>
      </c>
      <c r="I135" t="str">
        <v>21.67</v>
      </c>
      <c r="J135" t="str">
        <v>22.02</v>
      </c>
      <c r="K135" t="str">
        <v>5.81</v>
      </c>
    </row>
    <row r="136" spans="1:11" x14ac:dyDescent="0.3">
      <c r="A136" t="s">
        <v>51</v>
      </c>
      <c r="B136" t="s">
        <v>10</v>
      </c>
      <c r="C136" t="s">
        <v>239</v>
      </c>
      <c r="D136" t="s">
        <v>192</v>
      </c>
      <c r="E136" t="str" cm="1">
        <f t="array" ref="E136:K136">_xlfn.XLOOKUP(C136,'Fe Data'!$B$2:$B$170,'Fe Data'!$C$2:$I$170)</f>
        <v>-3.64</v>
      </c>
      <c r="F136" t="str">
        <v>1.16</v>
      </c>
      <c r="G136" t="str">
        <v>3.69</v>
      </c>
      <c r="H136" t="str">
        <v>10.27</v>
      </c>
      <c r="I136" t="str">
        <v>23.94</v>
      </c>
      <c r="J136" t="str">
        <v>26.40</v>
      </c>
      <c r="K136" t="str">
        <v>6.52</v>
      </c>
    </row>
    <row r="137" spans="1:11" x14ac:dyDescent="0.3">
      <c r="A137" t="s">
        <v>51</v>
      </c>
      <c r="B137" t="s">
        <v>11</v>
      </c>
      <c r="C137" t="s">
        <v>235</v>
      </c>
      <c r="D137" t="s">
        <v>139</v>
      </c>
      <c r="E137" t="str" cm="1">
        <f t="array" ref="E137:K137">_xlfn.XLOOKUP(C137,'Fe Data'!$B$2:$B$170,'Fe Data'!$C$2:$I$170)</f>
        <v>-4.28</v>
      </c>
      <c r="F137" t="str">
        <v>1.62</v>
      </c>
      <c r="G137" t="str">
        <v>4.56</v>
      </c>
      <c r="H137" t="str">
        <v>12.42</v>
      </c>
      <c r="I137" t="str">
        <v>27.32</v>
      </c>
      <c r="J137" t="str">
        <v>30.82</v>
      </c>
      <c r="K137" t="str">
        <v>7.49</v>
      </c>
    </row>
    <row r="138" spans="1:11" x14ac:dyDescent="0.3">
      <c r="A138" t="s">
        <v>51</v>
      </c>
      <c r="B138" t="s">
        <v>12</v>
      </c>
      <c r="C138" t="s">
        <v>236</v>
      </c>
      <c r="D138" t="s">
        <v>193</v>
      </c>
      <c r="E138" t="str" cm="1">
        <f t="array" ref="E138:K138">_xlfn.XLOOKUP(C138,'Fe Data'!$B$2:$B$170,'Fe Data'!$C$2:$I$170)</f>
        <v>-4.87</v>
      </c>
      <c r="F138" t="str">
        <v>1.96</v>
      </c>
      <c r="G138" t="str">
        <v>5.34</v>
      </c>
      <c r="H138" t="str">
        <v>14.42</v>
      </c>
      <c r="I138" t="str">
        <v>30.37</v>
      </c>
      <c r="J138" t="str">
        <v>34.31</v>
      </c>
      <c r="K138" t="str">
        <v>8.38</v>
      </c>
    </row>
    <row r="139" spans="1:11" x14ac:dyDescent="0.3">
      <c r="A139" t="s">
        <v>51</v>
      </c>
      <c r="B139" t="s">
        <v>13</v>
      </c>
      <c r="C139" t="s">
        <v>234</v>
      </c>
      <c r="D139" t="s">
        <v>147</v>
      </c>
      <c r="E139" t="str" cm="1">
        <f t="array" ref="E139:K139">_xlfn.XLOOKUP(C139,'Fe Data'!$B$2:$B$170,'Fe Data'!$C$2:$I$170)</f>
        <v>-5.29</v>
      </c>
      <c r="F139" t="str">
        <v>2.20</v>
      </c>
      <c r="G139" t="str">
        <v>5.96</v>
      </c>
      <c r="H139" t="str">
        <v>15.99</v>
      </c>
      <c r="I139" t="str">
        <v>33.27</v>
      </c>
      <c r="J139" t="str">
        <v>38.60</v>
      </c>
      <c r="K139" t="str">
        <v>9.10</v>
      </c>
    </row>
    <row r="140" spans="1:11" x14ac:dyDescent="0.3">
      <c r="A140" t="s">
        <v>51</v>
      </c>
      <c r="B140" t="s">
        <v>14</v>
      </c>
      <c r="C140" t="s">
        <v>237</v>
      </c>
      <c r="D140" t="s">
        <v>141</v>
      </c>
      <c r="E140" t="str" cm="1">
        <f t="array" ref="E140:K140">_xlfn.XLOOKUP(C140,'Fe Data'!$B$2:$B$170,'Fe Data'!$C$2:$I$170)</f>
        <v>-5.69</v>
      </c>
      <c r="F140" t="str">
        <v>2.60</v>
      </c>
      <c r="G140" t="str">
        <v>6.76</v>
      </c>
      <c r="H140" t="str">
        <v>17.87</v>
      </c>
      <c r="I140" t="str">
        <v>36.12</v>
      </c>
      <c r="J140" t="str">
        <v>42.31</v>
      </c>
      <c r="K140" t="str">
        <v>9.74</v>
      </c>
    </row>
    <row r="141" spans="1:11" x14ac:dyDescent="0.3">
      <c r="A141" t="s">
        <v>51</v>
      </c>
      <c r="B141" t="s">
        <v>15</v>
      </c>
      <c r="C141" t="s">
        <v>231</v>
      </c>
      <c r="D141" t="s">
        <v>126</v>
      </c>
      <c r="E141" t="str" cm="1">
        <f t="array" ref="E141:K141">_xlfn.XLOOKUP(C141,'Fe Data'!$B$2:$B$170,'Fe Data'!$C$2:$I$170)</f>
        <v>-6.10</v>
      </c>
      <c r="F141" t="str">
        <v>2.86</v>
      </c>
      <c r="G141" t="str">
        <v>7.39</v>
      </c>
      <c r="H141" t="str">
        <v>19.40</v>
      </c>
      <c r="I141" t="str">
        <v>38.86</v>
      </c>
      <c r="J141" t="str">
        <v>46.18</v>
      </c>
      <c r="K141" t="str">
        <v>10.41</v>
      </c>
    </row>
    <row r="142" spans="1:11" x14ac:dyDescent="0.3">
      <c r="A142" t="s">
        <v>51</v>
      </c>
      <c r="B142" t="s">
        <v>16</v>
      </c>
      <c r="C142" t="s">
        <v>232</v>
      </c>
      <c r="D142" t="s">
        <v>190</v>
      </c>
      <c r="E142" t="str" cm="1">
        <f t="array" ref="E142:K142">_xlfn.XLOOKUP(C142,'Fe Data'!$B$2:$B$170,'Fe Data'!$C$2:$I$170)</f>
        <v>-6.53</v>
      </c>
      <c r="F142" t="str">
        <v>3.22</v>
      </c>
      <c r="G142" t="str">
        <v>8.20</v>
      </c>
      <c r="H142" t="str">
        <v>21.40</v>
      </c>
      <c r="I142" t="str">
        <v>41.97</v>
      </c>
      <c r="J142" t="str">
        <v>50.08</v>
      </c>
      <c r="K142" t="str">
        <v>11.11</v>
      </c>
    </row>
  </sheetData>
  <sortState xmlns:xlrd2="http://schemas.microsoft.com/office/spreadsheetml/2017/richdata2" ref="B13:B22">
    <sortCondition ref="B13:B22"/>
  </sortState>
  <phoneticPr fontId="1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0A7C-D682-4458-941C-A0004A8F112D}">
  <dimension ref="B2:C17"/>
  <sheetViews>
    <sheetView workbookViewId="0"/>
    <sheetView workbookViewId="1"/>
  </sheetViews>
  <sheetFormatPr defaultRowHeight="14.4" x14ac:dyDescent="0.3"/>
  <cols>
    <col min="2" max="2" width="36.88671875" bestFit="1" customWidth="1"/>
    <col min="3" max="3" width="113" bestFit="1" customWidth="1"/>
  </cols>
  <sheetData>
    <row r="2" spans="2:3" x14ac:dyDescent="0.3">
      <c r="B2" t="s">
        <v>61</v>
      </c>
      <c r="C2" s="52" t="s">
        <v>62</v>
      </c>
    </row>
    <row r="3" spans="2:3" x14ac:dyDescent="0.3">
      <c r="B3" t="s">
        <v>64</v>
      </c>
      <c r="C3" s="52" t="s">
        <v>63</v>
      </c>
    </row>
    <row r="4" spans="2:3" x14ac:dyDescent="0.3">
      <c r="B4" t="s">
        <v>65</v>
      </c>
      <c r="C4" s="52" t="s">
        <v>66</v>
      </c>
    </row>
    <row r="5" spans="2:3" x14ac:dyDescent="0.3">
      <c r="B5" t="s">
        <v>67</v>
      </c>
      <c r="C5" s="52" t="s">
        <v>68</v>
      </c>
    </row>
    <row r="6" spans="2:3" x14ac:dyDescent="0.3">
      <c r="C6" s="52"/>
    </row>
    <row r="7" spans="2:3" x14ac:dyDescent="0.3">
      <c r="B7" s="53" t="s">
        <v>129</v>
      </c>
    </row>
    <row r="8" spans="2:3" x14ac:dyDescent="0.3">
      <c r="B8" t="s">
        <v>128</v>
      </c>
      <c r="C8" s="52" t="s">
        <v>109</v>
      </c>
    </row>
    <row r="9" spans="2:3" x14ac:dyDescent="0.3">
      <c r="B9" t="s">
        <v>53</v>
      </c>
      <c r="C9" s="52" t="s">
        <v>127</v>
      </c>
    </row>
    <row r="10" spans="2:3" x14ac:dyDescent="0.3">
      <c r="B10" t="s">
        <v>130</v>
      </c>
      <c r="C10" s="52" t="s">
        <v>137</v>
      </c>
    </row>
    <row r="11" spans="2:3" x14ac:dyDescent="0.3">
      <c r="B11" t="s">
        <v>75</v>
      </c>
      <c r="C11" s="52" t="s">
        <v>142</v>
      </c>
    </row>
    <row r="12" spans="2:3" x14ac:dyDescent="0.3">
      <c r="B12" t="s">
        <v>55</v>
      </c>
      <c r="C12" s="52" t="s">
        <v>149</v>
      </c>
    </row>
    <row r="13" spans="2:3" x14ac:dyDescent="0.3">
      <c r="B13" t="s">
        <v>56</v>
      </c>
      <c r="C13" s="52" t="s">
        <v>155</v>
      </c>
    </row>
    <row r="14" spans="2:3" x14ac:dyDescent="0.3">
      <c r="B14" t="s">
        <v>57</v>
      </c>
      <c r="C14" s="52" t="s">
        <v>164</v>
      </c>
    </row>
    <row r="15" spans="2:3" x14ac:dyDescent="0.3">
      <c r="B15" t="s">
        <v>92</v>
      </c>
      <c r="C15" s="52" t="s">
        <v>171</v>
      </c>
    </row>
    <row r="16" spans="2:3" x14ac:dyDescent="0.3">
      <c r="B16" t="s">
        <v>58</v>
      </c>
      <c r="C16" s="52" t="s">
        <v>179</v>
      </c>
    </row>
    <row r="17" spans="2:3" x14ac:dyDescent="0.3">
      <c r="B17" t="s">
        <v>59</v>
      </c>
      <c r="C17" s="52" t="s">
        <v>184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790A-081D-442F-AC82-812313280B11}">
  <dimension ref="A2:I143"/>
  <sheetViews>
    <sheetView topLeftCell="G32" workbookViewId="0">
      <selection activeCell="G27" sqref="G27"/>
    </sheetView>
    <sheetView workbookViewId="1">
      <selection activeCell="B6" sqref="B6"/>
    </sheetView>
  </sheetViews>
  <sheetFormatPr defaultColWidth="20.77734375" defaultRowHeight="14.4" x14ac:dyDescent="0.3"/>
  <cols>
    <col min="1" max="1" width="15.77734375" style="1" bestFit="1" customWidth="1"/>
    <col min="2" max="2" width="69.88671875" style="1" bestFit="1" customWidth="1"/>
    <col min="3" max="5" width="53" style="1" bestFit="1" customWidth="1"/>
    <col min="6" max="8" width="51.109375" style="1" bestFit="1" customWidth="1"/>
    <col min="9" max="9" width="41" style="1" bestFit="1" customWidth="1"/>
    <col min="10" max="16384" width="20.77734375" style="1"/>
  </cols>
  <sheetData>
    <row r="2" spans="1:9" ht="21" x14ac:dyDescent="0.4">
      <c r="B2" s="57" t="s">
        <v>195</v>
      </c>
    </row>
    <row r="3" spans="1:9" x14ac:dyDescent="0.3">
      <c r="B3" s="73" t="s">
        <v>308</v>
      </c>
      <c r="C3" s="73" t="s">
        <v>197</v>
      </c>
      <c r="D3" s="73" t="s">
        <v>198</v>
      </c>
      <c r="E3" s="73" t="s">
        <v>199</v>
      </c>
      <c r="F3" s="73" t="s">
        <v>200</v>
      </c>
      <c r="G3" s="73" t="s">
        <v>201</v>
      </c>
      <c r="H3" s="73" t="s">
        <v>202</v>
      </c>
      <c r="I3" s="73" t="s">
        <v>203</v>
      </c>
    </row>
    <row r="4" spans="1:9" x14ac:dyDescent="0.3">
      <c r="A4" s="1" t="s">
        <v>306</v>
      </c>
      <c r="B4" s="74" t="s">
        <v>204</v>
      </c>
      <c r="C4" s="75" t="s">
        <v>358</v>
      </c>
      <c r="D4" s="75" t="s">
        <v>359</v>
      </c>
      <c r="E4" s="75" t="s">
        <v>360</v>
      </c>
      <c r="F4" s="75" t="s">
        <v>361</v>
      </c>
      <c r="G4" s="75" t="s">
        <v>362</v>
      </c>
      <c r="H4" s="75" t="s">
        <v>363</v>
      </c>
      <c r="I4" s="75" t="s">
        <v>364</v>
      </c>
    </row>
    <row r="5" spans="1:9" x14ac:dyDescent="0.3">
      <c r="A5" s="1" t="s">
        <v>306</v>
      </c>
      <c r="B5" s="1" t="s">
        <v>205</v>
      </c>
      <c r="C5" t="s">
        <v>365</v>
      </c>
      <c r="D5" t="s">
        <v>366</v>
      </c>
      <c r="E5" t="s">
        <v>367</v>
      </c>
      <c r="F5" t="s">
        <v>368</v>
      </c>
      <c r="G5" t="s">
        <v>369</v>
      </c>
      <c r="H5" t="s">
        <v>370</v>
      </c>
      <c r="I5" t="s">
        <v>371</v>
      </c>
    </row>
    <row r="6" spans="1:9" x14ac:dyDescent="0.3">
      <c r="A6" s="1" t="s">
        <v>306</v>
      </c>
      <c r="B6" s="1" t="s">
        <v>206</v>
      </c>
      <c r="C6" s="70" t="s">
        <v>372</v>
      </c>
      <c r="D6" s="70" t="s">
        <v>373</v>
      </c>
      <c r="E6" s="70" t="s">
        <v>374</v>
      </c>
      <c r="F6" s="70" t="s">
        <v>349</v>
      </c>
      <c r="G6" s="70" t="s">
        <v>375</v>
      </c>
      <c r="H6" s="70" t="s">
        <v>376</v>
      </c>
      <c r="I6" s="70" t="s">
        <v>377</v>
      </c>
    </row>
    <row r="7" spans="1:9" x14ac:dyDescent="0.3">
      <c r="A7" s="1" t="s">
        <v>306</v>
      </c>
      <c r="B7" s="76" t="s">
        <v>207</v>
      </c>
      <c r="C7" s="71" t="s">
        <v>378</v>
      </c>
      <c r="D7" s="71" t="s">
        <v>379</v>
      </c>
      <c r="E7" s="71" t="s">
        <v>380</v>
      </c>
      <c r="F7" s="71" t="s">
        <v>381</v>
      </c>
      <c r="G7" s="71" t="s">
        <v>382</v>
      </c>
      <c r="H7" s="71" t="s">
        <v>383</v>
      </c>
      <c r="I7" s="71" t="s">
        <v>384</v>
      </c>
    </row>
    <row r="10" spans="1:9" ht="21" x14ac:dyDescent="0.4">
      <c r="B10" s="57" t="s">
        <v>208</v>
      </c>
    </row>
    <row r="11" spans="1:9" x14ac:dyDescent="0.3">
      <c r="B11" s="73" t="s">
        <v>308</v>
      </c>
      <c r="C11" s="73" t="s">
        <v>197</v>
      </c>
      <c r="D11" s="73" t="s">
        <v>198</v>
      </c>
      <c r="E11" s="73" t="s">
        <v>199</v>
      </c>
      <c r="F11" s="73" t="s">
        <v>200</v>
      </c>
      <c r="G11" s="73" t="s">
        <v>201</v>
      </c>
      <c r="H11" s="73" t="s">
        <v>202</v>
      </c>
      <c r="I11" s="73" t="s">
        <v>203</v>
      </c>
    </row>
    <row r="12" spans="1:9" x14ac:dyDescent="0.3">
      <c r="A12" s="1" t="s">
        <v>48</v>
      </c>
      <c r="B12" s="74" t="s">
        <v>209</v>
      </c>
      <c r="C12" s="75" t="s">
        <v>385</v>
      </c>
      <c r="D12" s="75" t="s">
        <v>386</v>
      </c>
      <c r="E12" s="75" t="s">
        <v>387</v>
      </c>
      <c r="F12" s="75" t="s">
        <v>388</v>
      </c>
      <c r="G12" s="75" t="s">
        <v>389</v>
      </c>
      <c r="H12" s="75" t="s">
        <v>390</v>
      </c>
      <c r="I12" s="75" t="s">
        <v>391</v>
      </c>
    </row>
    <row r="13" spans="1:9" x14ac:dyDescent="0.3">
      <c r="A13" s="1" t="s">
        <v>48</v>
      </c>
      <c r="B13" s="1" t="s">
        <v>210</v>
      </c>
      <c r="C13" t="s">
        <v>392</v>
      </c>
      <c r="D13" t="s">
        <v>393</v>
      </c>
      <c r="E13" t="s">
        <v>394</v>
      </c>
      <c r="F13" t="s">
        <v>395</v>
      </c>
      <c r="G13" t="s">
        <v>396</v>
      </c>
      <c r="H13" t="s">
        <v>397</v>
      </c>
      <c r="I13" t="s">
        <v>398</v>
      </c>
    </row>
    <row r="14" spans="1:9" x14ac:dyDescent="0.3">
      <c r="A14" s="1" t="s">
        <v>48</v>
      </c>
      <c r="B14" s="1" t="s">
        <v>211</v>
      </c>
      <c r="C14" s="70" t="s">
        <v>399</v>
      </c>
      <c r="D14" s="70" t="s">
        <v>400</v>
      </c>
      <c r="E14" s="70" t="s">
        <v>401</v>
      </c>
      <c r="F14" s="70" t="s">
        <v>402</v>
      </c>
      <c r="G14" s="70" t="s">
        <v>403</v>
      </c>
      <c r="H14" s="70" t="s">
        <v>404</v>
      </c>
      <c r="I14" s="70" t="s">
        <v>405</v>
      </c>
    </row>
    <row r="15" spans="1:9" x14ac:dyDescent="0.3">
      <c r="A15" s="1" t="s">
        <v>48</v>
      </c>
      <c r="B15" s="1" t="s">
        <v>212</v>
      </c>
      <c r="C15" t="s">
        <v>406</v>
      </c>
      <c r="D15" t="s">
        <v>407</v>
      </c>
      <c r="E15" t="s">
        <v>408</v>
      </c>
      <c r="F15" t="s">
        <v>409</v>
      </c>
      <c r="G15" t="s">
        <v>410</v>
      </c>
      <c r="H15" t="s">
        <v>411</v>
      </c>
      <c r="I15" t="s">
        <v>412</v>
      </c>
    </row>
    <row r="16" spans="1:9" x14ac:dyDescent="0.3">
      <c r="A16" s="1" t="s">
        <v>48</v>
      </c>
      <c r="B16" s="1" t="s">
        <v>213</v>
      </c>
      <c r="C16" s="70" t="s">
        <v>413</v>
      </c>
      <c r="D16" s="70" t="s">
        <v>414</v>
      </c>
      <c r="E16" s="70" t="s">
        <v>415</v>
      </c>
      <c r="F16" s="70" t="s">
        <v>416</v>
      </c>
      <c r="G16" s="70" t="s">
        <v>417</v>
      </c>
      <c r="H16" s="70" t="s">
        <v>418</v>
      </c>
      <c r="I16" s="70" t="s">
        <v>419</v>
      </c>
    </row>
    <row r="17" spans="1:9" x14ac:dyDescent="0.3">
      <c r="A17" s="1" t="s">
        <v>48</v>
      </c>
      <c r="B17" s="1" t="s">
        <v>214</v>
      </c>
      <c r="C17" t="s">
        <v>420</v>
      </c>
      <c r="D17" t="s">
        <v>421</v>
      </c>
      <c r="E17" t="s">
        <v>422</v>
      </c>
      <c r="F17" t="s">
        <v>423</v>
      </c>
      <c r="G17" t="s">
        <v>424</v>
      </c>
      <c r="H17" t="s">
        <v>425</v>
      </c>
      <c r="I17" t="s">
        <v>426</v>
      </c>
    </row>
    <row r="18" spans="1:9" x14ac:dyDescent="0.3">
      <c r="A18" s="1" t="s">
        <v>48</v>
      </c>
      <c r="B18" s="1" t="s">
        <v>215</v>
      </c>
      <c r="C18" s="70" t="s">
        <v>366</v>
      </c>
      <c r="D18" s="70" t="s">
        <v>427</v>
      </c>
      <c r="E18" s="70" t="s">
        <v>428</v>
      </c>
      <c r="F18" s="70" t="s">
        <v>429</v>
      </c>
      <c r="G18" s="70" t="s">
        <v>430</v>
      </c>
      <c r="H18" s="70" t="s">
        <v>431</v>
      </c>
      <c r="I18" s="70" t="s">
        <v>432</v>
      </c>
    </row>
    <row r="19" spans="1:9" x14ac:dyDescent="0.3">
      <c r="A19" s="1" t="s">
        <v>48</v>
      </c>
      <c r="B19" s="1" t="s">
        <v>216</v>
      </c>
      <c r="C19" t="s">
        <v>433</v>
      </c>
      <c r="D19" t="s">
        <v>434</v>
      </c>
      <c r="E19" t="s">
        <v>435</v>
      </c>
      <c r="F19" t="s">
        <v>436</v>
      </c>
      <c r="G19" t="s">
        <v>437</v>
      </c>
      <c r="H19" t="s">
        <v>438</v>
      </c>
      <c r="I19" t="s">
        <v>439</v>
      </c>
    </row>
    <row r="20" spans="1:9" x14ac:dyDescent="0.3">
      <c r="A20" s="1" t="s">
        <v>48</v>
      </c>
      <c r="B20" s="1" t="s">
        <v>217</v>
      </c>
      <c r="C20" s="70" t="s">
        <v>440</v>
      </c>
      <c r="D20" s="70" t="s">
        <v>441</v>
      </c>
      <c r="E20" s="70" t="s">
        <v>442</v>
      </c>
      <c r="F20" s="70" t="s">
        <v>443</v>
      </c>
      <c r="G20" s="70" t="s">
        <v>444</v>
      </c>
      <c r="H20" s="70" t="s">
        <v>445</v>
      </c>
      <c r="I20" s="70" t="s">
        <v>446</v>
      </c>
    </row>
    <row r="21" spans="1:9" x14ac:dyDescent="0.3">
      <c r="A21" s="1" t="s">
        <v>48</v>
      </c>
      <c r="B21" s="76" t="s">
        <v>218</v>
      </c>
      <c r="C21" s="71" t="s">
        <v>447</v>
      </c>
      <c r="D21" s="71" t="s">
        <v>448</v>
      </c>
      <c r="E21" s="71" t="s">
        <v>449</v>
      </c>
      <c r="F21" s="71" t="s">
        <v>450</v>
      </c>
      <c r="G21" s="71" t="s">
        <v>451</v>
      </c>
      <c r="H21" s="71" t="s">
        <v>452</v>
      </c>
      <c r="I21" s="71" t="s">
        <v>453</v>
      </c>
    </row>
    <row r="24" spans="1:9" ht="21" x14ac:dyDescent="0.4">
      <c r="B24" s="57" t="s">
        <v>219</v>
      </c>
    </row>
    <row r="25" spans="1:9" x14ac:dyDescent="0.3">
      <c r="B25" s="73" t="s">
        <v>308</v>
      </c>
      <c r="C25" s="73" t="s">
        <v>197</v>
      </c>
      <c r="D25" s="73" t="s">
        <v>198</v>
      </c>
      <c r="E25" s="73" t="s">
        <v>199</v>
      </c>
      <c r="F25" s="73" t="s">
        <v>200</v>
      </c>
      <c r="G25" s="73" t="s">
        <v>201</v>
      </c>
      <c r="H25" s="73" t="s">
        <v>202</v>
      </c>
      <c r="I25" s="73" t="s">
        <v>203</v>
      </c>
    </row>
    <row r="26" spans="1:9" x14ac:dyDescent="0.3">
      <c r="A26" s="1" t="s">
        <v>49</v>
      </c>
      <c r="B26" s="74" t="s">
        <v>220</v>
      </c>
      <c r="C26" s="75" t="s">
        <v>454</v>
      </c>
      <c r="D26" s="75" t="s">
        <v>455</v>
      </c>
      <c r="E26" s="75" t="s">
        <v>456</v>
      </c>
      <c r="F26" s="75" t="s">
        <v>457</v>
      </c>
      <c r="G26" s="75" t="s">
        <v>458</v>
      </c>
      <c r="H26" s="75" t="s">
        <v>459</v>
      </c>
      <c r="I26" s="75" t="s">
        <v>460</v>
      </c>
    </row>
    <row r="27" spans="1:9" x14ac:dyDescent="0.3">
      <c r="A27" s="1" t="s">
        <v>49</v>
      </c>
      <c r="B27" s="1" t="s">
        <v>221</v>
      </c>
      <c r="C27" t="s">
        <v>461</v>
      </c>
      <c r="D27" t="s">
        <v>462</v>
      </c>
      <c r="E27" t="s">
        <v>463</v>
      </c>
      <c r="F27" t="s">
        <v>391</v>
      </c>
      <c r="G27" t="s">
        <v>464</v>
      </c>
      <c r="H27" t="s">
        <v>465</v>
      </c>
      <c r="I27" t="s">
        <v>466</v>
      </c>
    </row>
    <row r="28" spans="1:9" x14ac:dyDescent="0.3">
      <c r="A28" s="1" t="s">
        <v>49</v>
      </c>
      <c r="B28" s="1" t="s">
        <v>222</v>
      </c>
      <c r="C28" s="70" t="s">
        <v>467</v>
      </c>
      <c r="D28" s="70" t="s">
        <v>468</v>
      </c>
      <c r="E28" s="70" t="s">
        <v>421</v>
      </c>
      <c r="F28" s="70" t="s">
        <v>469</v>
      </c>
      <c r="G28" s="70" t="s">
        <v>470</v>
      </c>
      <c r="H28" s="70" t="s">
        <v>471</v>
      </c>
      <c r="I28" s="70" t="s">
        <v>472</v>
      </c>
    </row>
    <row r="29" spans="1:9" x14ac:dyDescent="0.3">
      <c r="A29" s="1" t="s">
        <v>49</v>
      </c>
      <c r="B29" s="1" t="s">
        <v>223</v>
      </c>
      <c r="C29" t="s">
        <v>473</v>
      </c>
      <c r="D29" t="s">
        <v>474</v>
      </c>
      <c r="E29" t="s">
        <v>475</v>
      </c>
      <c r="F29" t="s">
        <v>476</v>
      </c>
      <c r="G29" t="s">
        <v>477</v>
      </c>
      <c r="H29" t="s">
        <v>478</v>
      </c>
      <c r="I29" t="s">
        <v>479</v>
      </c>
    </row>
    <row r="30" spans="1:9" x14ac:dyDescent="0.3">
      <c r="A30" s="1" t="s">
        <v>49</v>
      </c>
      <c r="B30" s="1" t="s">
        <v>224</v>
      </c>
      <c r="C30" s="70" t="s">
        <v>480</v>
      </c>
      <c r="D30" s="70" t="s">
        <v>481</v>
      </c>
      <c r="E30" s="70" t="s">
        <v>482</v>
      </c>
      <c r="F30" s="70" t="s">
        <v>483</v>
      </c>
      <c r="G30" s="70" t="s">
        <v>484</v>
      </c>
      <c r="H30" s="70" t="s">
        <v>485</v>
      </c>
      <c r="I30" s="70" t="s">
        <v>486</v>
      </c>
    </row>
    <row r="31" spans="1:9" x14ac:dyDescent="0.3">
      <c r="A31" s="1" t="s">
        <v>49</v>
      </c>
      <c r="B31" s="1" t="s">
        <v>225</v>
      </c>
      <c r="C31" t="s">
        <v>487</v>
      </c>
      <c r="D31" t="s">
        <v>488</v>
      </c>
      <c r="E31" t="s">
        <v>489</v>
      </c>
      <c r="F31" t="s">
        <v>490</v>
      </c>
      <c r="G31" t="s">
        <v>491</v>
      </c>
      <c r="H31" t="s">
        <v>492</v>
      </c>
      <c r="I31" t="s">
        <v>471</v>
      </c>
    </row>
    <row r="32" spans="1:9" x14ac:dyDescent="0.3">
      <c r="A32" s="1" t="s">
        <v>49</v>
      </c>
      <c r="B32" s="1" t="s">
        <v>226</v>
      </c>
      <c r="C32" s="70" t="s">
        <v>493</v>
      </c>
      <c r="D32" s="70" t="s">
        <v>433</v>
      </c>
      <c r="E32" s="70" t="s">
        <v>489</v>
      </c>
      <c r="F32" s="70" t="s">
        <v>494</v>
      </c>
      <c r="G32" s="70" t="s">
        <v>495</v>
      </c>
      <c r="H32" s="70" t="s">
        <v>496</v>
      </c>
      <c r="I32" s="70" t="s">
        <v>497</v>
      </c>
    </row>
    <row r="33" spans="1:9" x14ac:dyDescent="0.3">
      <c r="A33" s="1" t="s">
        <v>49</v>
      </c>
      <c r="B33" s="1" t="s">
        <v>227</v>
      </c>
      <c r="C33" t="s">
        <v>498</v>
      </c>
      <c r="D33" t="s">
        <v>499</v>
      </c>
      <c r="E33" t="s">
        <v>500</v>
      </c>
      <c r="F33" t="s">
        <v>501</v>
      </c>
      <c r="G33" t="s">
        <v>502</v>
      </c>
      <c r="H33" t="s">
        <v>503</v>
      </c>
      <c r="I33" t="s">
        <v>504</v>
      </c>
    </row>
    <row r="34" spans="1:9" x14ac:dyDescent="0.3">
      <c r="A34" s="1" t="s">
        <v>49</v>
      </c>
      <c r="B34" s="1" t="s">
        <v>228</v>
      </c>
      <c r="C34" s="70" t="s">
        <v>505</v>
      </c>
      <c r="D34" s="70" t="s">
        <v>506</v>
      </c>
      <c r="E34" s="70" t="s">
        <v>507</v>
      </c>
      <c r="F34" s="70" t="s">
        <v>508</v>
      </c>
      <c r="G34" s="70" t="s">
        <v>509</v>
      </c>
      <c r="H34" s="70" t="s">
        <v>510</v>
      </c>
      <c r="I34" s="70" t="s">
        <v>511</v>
      </c>
    </row>
    <row r="35" spans="1:9" x14ac:dyDescent="0.3">
      <c r="A35" s="1" t="s">
        <v>49</v>
      </c>
      <c r="B35" s="76" t="s">
        <v>229</v>
      </c>
      <c r="C35" s="71" t="s">
        <v>512</v>
      </c>
      <c r="D35" s="71" t="s">
        <v>513</v>
      </c>
      <c r="E35" s="71" t="s">
        <v>514</v>
      </c>
      <c r="F35" s="71" t="s">
        <v>515</v>
      </c>
      <c r="G35" s="71" t="s">
        <v>516</v>
      </c>
      <c r="H35" s="71" t="s">
        <v>517</v>
      </c>
      <c r="I35" s="71" t="s">
        <v>518</v>
      </c>
    </row>
    <row r="38" spans="1:9" ht="21" x14ac:dyDescent="0.4">
      <c r="B38" s="57" t="s">
        <v>230</v>
      </c>
    </row>
    <row r="39" spans="1:9" x14ac:dyDescent="0.3">
      <c r="B39" s="73" t="s">
        <v>308</v>
      </c>
      <c r="C39" s="73" t="s">
        <v>197</v>
      </c>
      <c r="D39" s="73" t="s">
        <v>198</v>
      </c>
      <c r="E39" s="73" t="s">
        <v>199</v>
      </c>
      <c r="F39" s="73" t="s">
        <v>200</v>
      </c>
      <c r="G39" s="73" t="s">
        <v>201</v>
      </c>
      <c r="H39" s="73" t="s">
        <v>202</v>
      </c>
      <c r="I39" s="73" t="s">
        <v>203</v>
      </c>
    </row>
    <row r="40" spans="1:9" x14ac:dyDescent="0.3">
      <c r="A40" s="1" t="s">
        <v>51</v>
      </c>
      <c r="B40" s="74" t="s">
        <v>231</v>
      </c>
      <c r="C40" s="75" t="s">
        <v>519</v>
      </c>
      <c r="D40" s="75" t="s">
        <v>520</v>
      </c>
      <c r="E40" s="75" t="s">
        <v>521</v>
      </c>
      <c r="F40" s="75" t="s">
        <v>522</v>
      </c>
      <c r="G40" s="75" t="s">
        <v>523</v>
      </c>
      <c r="H40" s="75" t="s">
        <v>524</v>
      </c>
      <c r="I40" s="75" t="s">
        <v>525</v>
      </c>
    </row>
    <row r="41" spans="1:9" x14ac:dyDescent="0.3">
      <c r="A41" s="1" t="s">
        <v>51</v>
      </c>
      <c r="B41" s="1" t="s">
        <v>232</v>
      </c>
      <c r="C41" t="s">
        <v>526</v>
      </c>
      <c r="D41" t="s">
        <v>527</v>
      </c>
      <c r="E41" t="s">
        <v>528</v>
      </c>
      <c r="F41" t="s">
        <v>529</v>
      </c>
      <c r="G41" t="s">
        <v>530</v>
      </c>
      <c r="H41" t="s">
        <v>531</v>
      </c>
      <c r="I41" t="s">
        <v>532</v>
      </c>
    </row>
    <row r="42" spans="1:9" x14ac:dyDescent="0.3">
      <c r="A42" s="1" t="s">
        <v>51</v>
      </c>
      <c r="B42" s="1" t="s">
        <v>233</v>
      </c>
      <c r="C42" s="70" t="s">
        <v>463</v>
      </c>
      <c r="D42" s="70" t="s">
        <v>533</v>
      </c>
      <c r="E42" s="70" t="s">
        <v>534</v>
      </c>
      <c r="F42" s="70" t="s">
        <v>535</v>
      </c>
      <c r="G42" s="70" t="s">
        <v>536</v>
      </c>
      <c r="H42" s="70" t="s">
        <v>537</v>
      </c>
      <c r="I42" s="70" t="s">
        <v>538</v>
      </c>
    </row>
    <row r="43" spans="1:9" x14ac:dyDescent="0.3">
      <c r="A43" s="1" t="s">
        <v>51</v>
      </c>
      <c r="B43" s="1" t="s">
        <v>234</v>
      </c>
      <c r="C43" t="s">
        <v>539</v>
      </c>
      <c r="D43" t="s">
        <v>540</v>
      </c>
      <c r="E43" t="s">
        <v>541</v>
      </c>
      <c r="F43" t="s">
        <v>542</v>
      </c>
      <c r="G43" t="s">
        <v>543</v>
      </c>
      <c r="H43" t="s">
        <v>544</v>
      </c>
      <c r="I43" t="s">
        <v>545</v>
      </c>
    </row>
    <row r="44" spans="1:9" x14ac:dyDescent="0.3">
      <c r="A44" s="1" t="s">
        <v>51</v>
      </c>
      <c r="B44" s="1" t="s">
        <v>235</v>
      </c>
      <c r="C44" s="70" t="s">
        <v>546</v>
      </c>
      <c r="D44" s="70" t="s">
        <v>547</v>
      </c>
      <c r="E44" s="70" t="s">
        <v>548</v>
      </c>
      <c r="F44" s="70" t="s">
        <v>549</v>
      </c>
      <c r="G44" s="70" t="s">
        <v>550</v>
      </c>
      <c r="H44" s="70" t="s">
        <v>551</v>
      </c>
      <c r="I44" s="70" t="s">
        <v>552</v>
      </c>
    </row>
    <row r="45" spans="1:9" x14ac:dyDescent="0.3">
      <c r="A45" s="1" t="s">
        <v>51</v>
      </c>
      <c r="B45" s="1" t="s">
        <v>236</v>
      </c>
      <c r="C45" t="s">
        <v>553</v>
      </c>
      <c r="D45" t="s">
        <v>393</v>
      </c>
      <c r="E45" t="s">
        <v>554</v>
      </c>
      <c r="F45" t="s">
        <v>555</v>
      </c>
      <c r="G45" t="s">
        <v>556</v>
      </c>
      <c r="H45" t="s">
        <v>557</v>
      </c>
      <c r="I45" t="s">
        <v>558</v>
      </c>
    </row>
    <row r="46" spans="1:9" x14ac:dyDescent="0.3">
      <c r="A46" s="1" t="s">
        <v>51</v>
      </c>
      <c r="B46" s="1" t="s">
        <v>237</v>
      </c>
      <c r="C46" s="70" t="s">
        <v>559</v>
      </c>
      <c r="D46" s="70" t="s">
        <v>560</v>
      </c>
      <c r="E46" s="70" t="s">
        <v>561</v>
      </c>
      <c r="F46" s="70" t="s">
        <v>562</v>
      </c>
      <c r="G46" s="70" t="s">
        <v>563</v>
      </c>
      <c r="H46" s="70" t="s">
        <v>564</v>
      </c>
      <c r="I46" s="70" t="s">
        <v>565</v>
      </c>
    </row>
    <row r="47" spans="1:9" x14ac:dyDescent="0.3">
      <c r="A47" s="1" t="s">
        <v>51</v>
      </c>
      <c r="B47" s="1" t="s">
        <v>238</v>
      </c>
      <c r="C47" t="s">
        <v>566</v>
      </c>
      <c r="D47" t="s">
        <v>567</v>
      </c>
      <c r="E47" t="s">
        <v>568</v>
      </c>
      <c r="F47" t="s">
        <v>569</v>
      </c>
      <c r="G47" t="s">
        <v>570</v>
      </c>
      <c r="H47" t="s">
        <v>571</v>
      </c>
      <c r="I47" t="s">
        <v>572</v>
      </c>
    </row>
    <row r="48" spans="1:9" x14ac:dyDescent="0.3">
      <c r="A48" s="1" t="s">
        <v>51</v>
      </c>
      <c r="B48" s="1" t="s">
        <v>239</v>
      </c>
      <c r="C48" s="70" t="s">
        <v>573</v>
      </c>
      <c r="D48" s="70" t="s">
        <v>574</v>
      </c>
      <c r="E48" s="70" t="s">
        <v>575</v>
      </c>
      <c r="F48" s="70" t="s">
        <v>576</v>
      </c>
      <c r="G48" s="70" t="s">
        <v>577</v>
      </c>
      <c r="H48" s="70" t="s">
        <v>578</v>
      </c>
      <c r="I48" s="70" t="s">
        <v>579</v>
      </c>
    </row>
    <row r="49" spans="1:9" x14ac:dyDescent="0.3">
      <c r="A49" s="1" t="s">
        <v>51</v>
      </c>
      <c r="B49" s="76" t="s">
        <v>240</v>
      </c>
      <c r="C49" s="71" t="s">
        <v>580</v>
      </c>
      <c r="D49" s="71" t="s">
        <v>581</v>
      </c>
      <c r="E49" s="71" t="s">
        <v>582</v>
      </c>
      <c r="F49" s="71" t="s">
        <v>583</v>
      </c>
      <c r="G49" s="71" t="s">
        <v>584</v>
      </c>
      <c r="H49" s="71" t="s">
        <v>585</v>
      </c>
      <c r="I49" s="71" t="s">
        <v>586</v>
      </c>
    </row>
    <row r="52" spans="1:9" ht="21" x14ac:dyDescent="0.4">
      <c r="B52" s="58" t="s">
        <v>241</v>
      </c>
    </row>
    <row r="53" spans="1:9" x14ac:dyDescent="0.3">
      <c r="B53" s="73" t="s">
        <v>308</v>
      </c>
      <c r="C53" s="73" t="s">
        <v>200</v>
      </c>
      <c r="D53" s="73" t="s">
        <v>201</v>
      </c>
      <c r="E53" s="73" t="s">
        <v>202</v>
      </c>
      <c r="F53" s="73" t="s">
        <v>203</v>
      </c>
    </row>
    <row r="54" spans="1:9" x14ac:dyDescent="0.3">
      <c r="A54" s="1" t="s">
        <v>52</v>
      </c>
      <c r="B54" s="74" t="s">
        <v>242</v>
      </c>
      <c r="C54" s="75" t="s">
        <v>587</v>
      </c>
      <c r="D54" s="75" t="s">
        <v>588</v>
      </c>
      <c r="E54" s="75" t="s">
        <v>589</v>
      </c>
      <c r="F54" s="75" t="s">
        <v>394</v>
      </c>
    </row>
    <row r="55" spans="1:9" x14ac:dyDescent="0.3">
      <c r="A55" s="1" t="s">
        <v>52</v>
      </c>
      <c r="B55" s="1" t="s">
        <v>243</v>
      </c>
      <c r="C55" t="s">
        <v>586</v>
      </c>
      <c r="D55" t="s">
        <v>528</v>
      </c>
      <c r="E55" t="s">
        <v>590</v>
      </c>
      <c r="F55" t="s">
        <v>591</v>
      </c>
    </row>
    <row r="56" spans="1:9" x14ac:dyDescent="0.3">
      <c r="A56" s="1" t="s">
        <v>52</v>
      </c>
      <c r="B56" s="1" t="s">
        <v>244</v>
      </c>
      <c r="C56" s="70" t="s">
        <v>592</v>
      </c>
      <c r="D56" s="70" t="s">
        <v>593</v>
      </c>
      <c r="E56" s="70" t="s">
        <v>594</v>
      </c>
      <c r="F56" s="70" t="s">
        <v>595</v>
      </c>
    </row>
    <row r="57" spans="1:9" x14ac:dyDescent="0.3">
      <c r="A57" s="1" t="s">
        <v>52</v>
      </c>
      <c r="B57" s="1" t="s">
        <v>245</v>
      </c>
      <c r="C57" t="s">
        <v>596</v>
      </c>
      <c r="D57" t="s">
        <v>597</v>
      </c>
      <c r="E57" t="s">
        <v>598</v>
      </c>
      <c r="F57" t="s">
        <v>599</v>
      </c>
    </row>
    <row r="58" spans="1:9" x14ac:dyDescent="0.3">
      <c r="A58" s="1" t="s">
        <v>52</v>
      </c>
      <c r="B58" s="1" t="s">
        <v>246</v>
      </c>
      <c r="C58" s="70" t="s">
        <v>600</v>
      </c>
      <c r="D58" s="70" t="s">
        <v>601</v>
      </c>
      <c r="E58" s="70" t="s">
        <v>602</v>
      </c>
      <c r="F58" s="70" t="s">
        <v>603</v>
      </c>
    </row>
    <row r="59" spans="1:9" x14ac:dyDescent="0.3">
      <c r="A59" s="1" t="s">
        <v>52</v>
      </c>
      <c r="B59" s="76" t="s">
        <v>247</v>
      </c>
      <c r="C59" s="71" t="s">
        <v>604</v>
      </c>
      <c r="D59" s="71" t="s">
        <v>605</v>
      </c>
      <c r="E59" s="71" t="s">
        <v>606</v>
      </c>
      <c r="F59" s="71" t="s">
        <v>607</v>
      </c>
    </row>
    <row r="62" spans="1:9" ht="21" x14ac:dyDescent="0.4">
      <c r="B62" s="58" t="s">
        <v>248</v>
      </c>
    </row>
    <row r="63" spans="1:9" x14ac:dyDescent="0.3">
      <c r="B63" s="73" t="s">
        <v>196</v>
      </c>
      <c r="C63" s="73" t="s">
        <v>200</v>
      </c>
      <c r="D63" s="73" t="s">
        <v>201</v>
      </c>
      <c r="E63" s="73" t="s">
        <v>202</v>
      </c>
      <c r="F63" s="73" t="s">
        <v>203</v>
      </c>
    </row>
    <row r="64" spans="1:9" x14ac:dyDescent="0.3">
      <c r="A64" s="1" t="s">
        <v>53</v>
      </c>
      <c r="B64" s="74" t="s">
        <v>249</v>
      </c>
      <c r="C64" s="75" t="s">
        <v>348</v>
      </c>
      <c r="D64" s="75" t="s">
        <v>349</v>
      </c>
      <c r="E64" s="75" t="s">
        <v>250</v>
      </c>
      <c r="F64" s="75" t="s">
        <v>250</v>
      </c>
    </row>
    <row r="65" spans="1:6" x14ac:dyDescent="0.3">
      <c r="A65" s="1" t="s">
        <v>53</v>
      </c>
      <c r="B65" s="1" t="s">
        <v>251</v>
      </c>
      <c r="C65" t="s">
        <v>350</v>
      </c>
      <c r="D65" t="s">
        <v>351</v>
      </c>
      <c r="E65" t="s">
        <v>250</v>
      </c>
      <c r="F65" t="s">
        <v>250</v>
      </c>
    </row>
    <row r="66" spans="1:6" x14ac:dyDescent="0.3">
      <c r="A66" s="1" t="s">
        <v>53</v>
      </c>
      <c r="B66" s="1" t="s">
        <v>252</v>
      </c>
      <c r="C66" s="70" t="s">
        <v>352</v>
      </c>
      <c r="D66" s="70" t="s">
        <v>353</v>
      </c>
      <c r="E66" s="70" t="s">
        <v>250</v>
      </c>
      <c r="F66" s="70" t="s">
        <v>250</v>
      </c>
    </row>
    <row r="67" spans="1:6" x14ac:dyDescent="0.3">
      <c r="A67" s="1" t="s">
        <v>53</v>
      </c>
      <c r="B67" s="1" t="s">
        <v>253</v>
      </c>
      <c r="C67" t="s">
        <v>354</v>
      </c>
      <c r="D67" t="s">
        <v>355</v>
      </c>
      <c r="E67" t="s">
        <v>250</v>
      </c>
      <c r="F67" t="s">
        <v>250</v>
      </c>
    </row>
    <row r="68" spans="1:6" x14ac:dyDescent="0.3">
      <c r="A68" s="1" t="s">
        <v>53</v>
      </c>
      <c r="B68" s="76" t="s">
        <v>254</v>
      </c>
      <c r="C68" s="72" t="s">
        <v>356</v>
      </c>
      <c r="D68" s="72" t="s">
        <v>357</v>
      </c>
      <c r="E68" s="72" t="s">
        <v>250</v>
      </c>
      <c r="F68" s="72" t="s">
        <v>250</v>
      </c>
    </row>
    <row r="71" spans="1:6" ht="21" x14ac:dyDescent="0.4">
      <c r="B71" s="58" t="s">
        <v>255</v>
      </c>
    </row>
    <row r="72" spans="1:6" x14ac:dyDescent="0.3">
      <c r="B72" s="73" t="s">
        <v>196</v>
      </c>
      <c r="C72" s="73" t="s">
        <v>200</v>
      </c>
      <c r="D72" s="73" t="s">
        <v>201</v>
      </c>
      <c r="E72" s="73" t="s">
        <v>202</v>
      </c>
      <c r="F72" s="73" t="s">
        <v>203</v>
      </c>
    </row>
    <row r="73" spans="1:6" x14ac:dyDescent="0.3">
      <c r="A73" s="1" t="s">
        <v>54</v>
      </c>
      <c r="B73" s="74" t="s">
        <v>256</v>
      </c>
      <c r="C73" s="75" t="s">
        <v>608</v>
      </c>
      <c r="D73" s="75" t="s">
        <v>609</v>
      </c>
      <c r="E73" s="75" t="s">
        <v>422</v>
      </c>
      <c r="F73" s="75" t="s">
        <v>610</v>
      </c>
    </row>
    <row r="74" spans="1:6" x14ac:dyDescent="0.3">
      <c r="A74" s="1" t="s">
        <v>54</v>
      </c>
      <c r="B74" s="1" t="s">
        <v>257</v>
      </c>
      <c r="C74" t="s">
        <v>611</v>
      </c>
      <c r="D74" t="s">
        <v>612</v>
      </c>
      <c r="E74" t="s">
        <v>613</v>
      </c>
      <c r="F74" t="s">
        <v>614</v>
      </c>
    </row>
    <row r="75" spans="1:6" x14ac:dyDescent="0.3">
      <c r="A75" s="1" t="s">
        <v>54</v>
      </c>
      <c r="B75" s="1" t="s">
        <v>258</v>
      </c>
      <c r="C75" s="70" t="s">
        <v>335</v>
      </c>
      <c r="D75" s="70" t="s">
        <v>615</v>
      </c>
      <c r="E75" s="70" t="s">
        <v>616</v>
      </c>
      <c r="F75" s="70" t="s">
        <v>603</v>
      </c>
    </row>
    <row r="76" spans="1:6" x14ac:dyDescent="0.3">
      <c r="A76" s="1" t="s">
        <v>54</v>
      </c>
      <c r="B76" s="1" t="s">
        <v>259</v>
      </c>
      <c r="C76" t="s">
        <v>617</v>
      </c>
      <c r="D76" t="s">
        <v>618</v>
      </c>
      <c r="E76" t="s">
        <v>619</v>
      </c>
      <c r="F76" t="s">
        <v>620</v>
      </c>
    </row>
    <row r="77" spans="1:6" x14ac:dyDescent="0.3">
      <c r="A77" s="1" t="s">
        <v>54</v>
      </c>
      <c r="B77" s="1" t="s">
        <v>260</v>
      </c>
      <c r="C77" s="70" t="s">
        <v>621</v>
      </c>
      <c r="D77" s="70" t="s">
        <v>622</v>
      </c>
      <c r="E77" s="70" t="s">
        <v>623</v>
      </c>
      <c r="F77" s="70" t="s">
        <v>624</v>
      </c>
    </row>
    <row r="78" spans="1:6" x14ac:dyDescent="0.3">
      <c r="A78" s="1" t="s">
        <v>54</v>
      </c>
      <c r="B78" s="76" t="s">
        <v>261</v>
      </c>
      <c r="C78" s="71" t="s">
        <v>612</v>
      </c>
      <c r="D78" s="71" t="s">
        <v>625</v>
      </c>
      <c r="E78" s="71" t="s">
        <v>626</v>
      </c>
      <c r="F78" s="71" t="s">
        <v>486</v>
      </c>
    </row>
    <row r="81" spans="1:6" ht="21" x14ac:dyDescent="0.4">
      <c r="B81" s="58" t="s">
        <v>262</v>
      </c>
    </row>
    <row r="82" spans="1:6" x14ac:dyDescent="0.3">
      <c r="B82" s="73" t="s">
        <v>308</v>
      </c>
      <c r="C82" s="73" t="s">
        <v>200</v>
      </c>
      <c r="D82" s="73" t="s">
        <v>201</v>
      </c>
      <c r="E82" s="73" t="s">
        <v>202</v>
      </c>
      <c r="F82" s="73" t="s">
        <v>203</v>
      </c>
    </row>
    <row r="83" spans="1:6" x14ac:dyDescent="0.3">
      <c r="A83" s="1" t="s">
        <v>75</v>
      </c>
      <c r="B83" s="74" t="s">
        <v>263</v>
      </c>
      <c r="C83" s="75" t="s">
        <v>627</v>
      </c>
      <c r="D83" s="75" t="s">
        <v>628</v>
      </c>
      <c r="E83" s="75" t="s">
        <v>629</v>
      </c>
      <c r="F83" s="75" t="s">
        <v>630</v>
      </c>
    </row>
    <row r="84" spans="1:6" x14ac:dyDescent="0.3">
      <c r="A84" s="1" t="s">
        <v>75</v>
      </c>
      <c r="B84" s="1" t="s">
        <v>264</v>
      </c>
      <c r="C84" t="s">
        <v>631</v>
      </c>
      <c r="D84" t="s">
        <v>632</v>
      </c>
      <c r="E84" t="s">
        <v>633</v>
      </c>
      <c r="F84" t="s">
        <v>631</v>
      </c>
    </row>
    <row r="85" spans="1:6" x14ac:dyDescent="0.3">
      <c r="A85" s="1" t="s">
        <v>75</v>
      </c>
      <c r="B85" s="1" t="s">
        <v>265</v>
      </c>
      <c r="C85" s="70" t="s">
        <v>634</v>
      </c>
      <c r="D85" s="70" t="s">
        <v>635</v>
      </c>
      <c r="E85" s="70" t="s">
        <v>636</v>
      </c>
      <c r="F85" s="70" t="s">
        <v>637</v>
      </c>
    </row>
    <row r="86" spans="1:6" x14ac:dyDescent="0.3">
      <c r="A86" s="1" t="s">
        <v>75</v>
      </c>
      <c r="B86" s="1" t="s">
        <v>266</v>
      </c>
      <c r="C86" t="s">
        <v>638</v>
      </c>
      <c r="D86" t="s">
        <v>589</v>
      </c>
      <c r="E86" t="s">
        <v>639</v>
      </c>
      <c r="F86" t="s">
        <v>640</v>
      </c>
    </row>
    <row r="87" spans="1:6" x14ac:dyDescent="0.3">
      <c r="A87" s="1" t="s">
        <v>75</v>
      </c>
      <c r="B87" s="76" t="s">
        <v>267</v>
      </c>
      <c r="C87" s="72" t="s">
        <v>641</v>
      </c>
      <c r="D87" s="72" t="s">
        <v>642</v>
      </c>
      <c r="E87" s="72" t="s">
        <v>643</v>
      </c>
      <c r="F87" s="72" t="s">
        <v>644</v>
      </c>
    </row>
    <row r="90" spans="1:6" ht="21" x14ac:dyDescent="0.4">
      <c r="B90" s="58" t="s">
        <v>268</v>
      </c>
    </row>
    <row r="91" spans="1:6" x14ac:dyDescent="0.3">
      <c r="B91" s="73" t="s">
        <v>196</v>
      </c>
      <c r="C91" s="73" t="s">
        <v>200</v>
      </c>
      <c r="D91" s="73" t="s">
        <v>201</v>
      </c>
      <c r="E91" s="73" t="s">
        <v>202</v>
      </c>
      <c r="F91" s="73" t="s">
        <v>203</v>
      </c>
    </row>
    <row r="92" spans="1:6" x14ac:dyDescent="0.3">
      <c r="A92" s="1" t="s">
        <v>55</v>
      </c>
      <c r="B92" s="74" t="s">
        <v>269</v>
      </c>
      <c r="C92" s="75" t="s">
        <v>645</v>
      </c>
      <c r="D92" s="75" t="s">
        <v>646</v>
      </c>
      <c r="E92" s="75" t="s">
        <v>647</v>
      </c>
      <c r="F92" s="75" t="s">
        <v>648</v>
      </c>
    </row>
    <row r="93" spans="1:6" x14ac:dyDescent="0.3">
      <c r="A93" s="1" t="s">
        <v>55</v>
      </c>
      <c r="B93" s="1" t="s">
        <v>270</v>
      </c>
      <c r="C93" t="s">
        <v>649</v>
      </c>
      <c r="D93" t="s">
        <v>650</v>
      </c>
      <c r="E93" t="s">
        <v>651</v>
      </c>
      <c r="F93" t="s">
        <v>652</v>
      </c>
    </row>
    <row r="94" spans="1:6" x14ac:dyDescent="0.3">
      <c r="A94" s="1" t="s">
        <v>55</v>
      </c>
      <c r="B94" s="1" t="s">
        <v>271</v>
      </c>
      <c r="C94" s="70" t="s">
        <v>352</v>
      </c>
      <c r="D94" s="70" t="s">
        <v>653</v>
      </c>
      <c r="E94" s="70" t="s">
        <v>578</v>
      </c>
      <c r="F94" s="70" t="s">
        <v>654</v>
      </c>
    </row>
    <row r="95" spans="1:6" x14ac:dyDescent="0.3">
      <c r="A95" s="1" t="s">
        <v>55</v>
      </c>
      <c r="B95" s="1" t="s">
        <v>272</v>
      </c>
      <c r="C95" t="s">
        <v>655</v>
      </c>
      <c r="D95" t="s">
        <v>656</v>
      </c>
      <c r="E95" t="s">
        <v>657</v>
      </c>
      <c r="F95" t="s">
        <v>572</v>
      </c>
    </row>
    <row r="96" spans="1:6" x14ac:dyDescent="0.3">
      <c r="A96" s="1" t="s">
        <v>55</v>
      </c>
      <c r="B96" s="1" t="s">
        <v>273</v>
      </c>
      <c r="C96" s="70" t="s">
        <v>658</v>
      </c>
      <c r="D96" s="70" t="s">
        <v>659</v>
      </c>
      <c r="E96" s="70" t="s">
        <v>660</v>
      </c>
      <c r="F96" s="70" t="s">
        <v>661</v>
      </c>
    </row>
    <row r="97" spans="1:6" x14ac:dyDescent="0.3">
      <c r="A97" s="1" t="s">
        <v>55</v>
      </c>
      <c r="B97" s="76" t="s">
        <v>274</v>
      </c>
      <c r="C97" s="71" t="s">
        <v>662</v>
      </c>
      <c r="D97" s="71" t="s">
        <v>663</v>
      </c>
      <c r="E97" s="71" t="s">
        <v>664</v>
      </c>
      <c r="F97" s="71" t="s">
        <v>335</v>
      </c>
    </row>
    <row r="100" spans="1:6" ht="21" x14ac:dyDescent="0.4">
      <c r="B100" s="58" t="s">
        <v>275</v>
      </c>
    </row>
    <row r="101" spans="1:6" x14ac:dyDescent="0.3">
      <c r="B101" s="73" t="s">
        <v>196</v>
      </c>
      <c r="C101" s="73" t="s">
        <v>200</v>
      </c>
      <c r="D101" s="73" t="s">
        <v>201</v>
      </c>
      <c r="E101" s="73" t="s">
        <v>202</v>
      </c>
      <c r="F101" s="73" t="s">
        <v>203</v>
      </c>
    </row>
    <row r="102" spans="1:6" x14ac:dyDescent="0.3">
      <c r="A102" s="1" t="s">
        <v>56</v>
      </c>
      <c r="B102" s="74" t="s">
        <v>276</v>
      </c>
      <c r="C102" s="75" t="s">
        <v>665</v>
      </c>
      <c r="D102" s="75" t="s">
        <v>666</v>
      </c>
      <c r="E102" s="75" t="s">
        <v>667</v>
      </c>
      <c r="F102" s="75" t="s">
        <v>668</v>
      </c>
    </row>
    <row r="103" spans="1:6" x14ac:dyDescent="0.3">
      <c r="A103" s="1" t="s">
        <v>56</v>
      </c>
      <c r="B103" s="1" t="s">
        <v>277</v>
      </c>
      <c r="C103" t="s">
        <v>669</v>
      </c>
      <c r="D103" t="s">
        <v>670</v>
      </c>
      <c r="E103" t="s">
        <v>671</v>
      </c>
      <c r="F103" t="s">
        <v>672</v>
      </c>
    </row>
    <row r="104" spans="1:6" x14ac:dyDescent="0.3">
      <c r="A104" s="1" t="s">
        <v>56</v>
      </c>
      <c r="B104" s="1" t="s">
        <v>278</v>
      </c>
      <c r="C104" s="70" t="s">
        <v>673</v>
      </c>
      <c r="D104" s="70" t="s">
        <v>671</v>
      </c>
      <c r="E104" s="70" t="s">
        <v>674</v>
      </c>
      <c r="F104" s="70" t="s">
        <v>675</v>
      </c>
    </row>
    <row r="105" spans="1:6" x14ac:dyDescent="0.3">
      <c r="A105" s="1" t="s">
        <v>56</v>
      </c>
      <c r="B105" s="1" t="s">
        <v>279</v>
      </c>
      <c r="C105" t="s">
        <v>676</v>
      </c>
      <c r="D105" t="s">
        <v>677</v>
      </c>
      <c r="E105" t="s">
        <v>678</v>
      </c>
      <c r="F105" t="s">
        <v>679</v>
      </c>
    </row>
    <row r="106" spans="1:6" x14ac:dyDescent="0.3">
      <c r="A106" s="1" t="s">
        <v>56</v>
      </c>
      <c r="B106" s="76" t="s">
        <v>280</v>
      </c>
      <c r="C106" s="72" t="s">
        <v>680</v>
      </c>
      <c r="D106" s="72" t="s">
        <v>681</v>
      </c>
      <c r="E106" s="72" t="s">
        <v>682</v>
      </c>
      <c r="F106" s="72" t="s">
        <v>683</v>
      </c>
    </row>
    <row r="109" spans="1:6" ht="21" x14ac:dyDescent="0.4">
      <c r="B109" s="58" t="s">
        <v>281</v>
      </c>
    </row>
    <row r="110" spans="1:6" x14ac:dyDescent="0.3">
      <c r="B110" s="73" t="s">
        <v>308</v>
      </c>
      <c r="C110" s="73" t="s">
        <v>200</v>
      </c>
      <c r="D110" s="73" t="s">
        <v>201</v>
      </c>
      <c r="E110" s="73" t="s">
        <v>202</v>
      </c>
      <c r="F110" s="73" t="s">
        <v>203</v>
      </c>
    </row>
    <row r="111" spans="1:6" x14ac:dyDescent="0.3">
      <c r="A111" s="1" t="s">
        <v>57</v>
      </c>
      <c r="B111" s="74" t="s">
        <v>282</v>
      </c>
      <c r="C111" s="75" t="s">
        <v>684</v>
      </c>
      <c r="D111" s="75" t="s">
        <v>685</v>
      </c>
      <c r="E111" s="75" t="s">
        <v>686</v>
      </c>
      <c r="F111" s="75" t="s">
        <v>687</v>
      </c>
    </row>
    <row r="112" spans="1:6" x14ac:dyDescent="0.3">
      <c r="A112" s="1" t="s">
        <v>57</v>
      </c>
      <c r="B112" s="1" t="s">
        <v>283</v>
      </c>
      <c r="C112" t="s">
        <v>688</v>
      </c>
      <c r="D112" t="s">
        <v>689</v>
      </c>
      <c r="E112" t="s">
        <v>690</v>
      </c>
      <c r="F112" t="s">
        <v>691</v>
      </c>
    </row>
    <row r="113" spans="1:6" x14ac:dyDescent="0.3">
      <c r="A113" s="1" t="s">
        <v>57</v>
      </c>
      <c r="B113" s="1" t="s">
        <v>284</v>
      </c>
      <c r="C113" s="70" t="s">
        <v>692</v>
      </c>
      <c r="D113" s="70" t="s">
        <v>693</v>
      </c>
      <c r="E113" s="70" t="s">
        <v>384</v>
      </c>
      <c r="F113" s="70" t="s">
        <v>694</v>
      </c>
    </row>
    <row r="114" spans="1:6" x14ac:dyDescent="0.3">
      <c r="A114" s="1" t="s">
        <v>57</v>
      </c>
      <c r="B114" s="1" t="s">
        <v>285</v>
      </c>
      <c r="C114" t="s">
        <v>695</v>
      </c>
      <c r="D114" t="s">
        <v>696</v>
      </c>
      <c r="E114" t="s">
        <v>697</v>
      </c>
      <c r="F114" t="s">
        <v>672</v>
      </c>
    </row>
    <row r="115" spans="1:6" x14ac:dyDescent="0.3">
      <c r="A115" s="1" t="s">
        <v>57</v>
      </c>
      <c r="B115" s="76" t="s">
        <v>286</v>
      </c>
      <c r="C115" s="72" t="s">
        <v>698</v>
      </c>
      <c r="D115" s="72" t="s">
        <v>699</v>
      </c>
      <c r="E115" s="72" t="s">
        <v>700</v>
      </c>
      <c r="F115" s="72" t="s">
        <v>552</v>
      </c>
    </row>
    <row r="118" spans="1:6" ht="21" x14ac:dyDescent="0.4">
      <c r="B118" s="58" t="s">
        <v>287</v>
      </c>
    </row>
    <row r="119" spans="1:6" x14ac:dyDescent="0.3">
      <c r="B119" s="73" t="s">
        <v>308</v>
      </c>
      <c r="C119" s="73" t="s">
        <v>200</v>
      </c>
      <c r="D119" s="73" t="s">
        <v>201</v>
      </c>
      <c r="E119" s="73" t="s">
        <v>202</v>
      </c>
      <c r="F119" s="73" t="s">
        <v>203</v>
      </c>
    </row>
    <row r="120" spans="1:6" x14ac:dyDescent="0.3">
      <c r="A120" s="1" t="s">
        <v>92</v>
      </c>
      <c r="B120" s="74" t="s">
        <v>288</v>
      </c>
      <c r="C120" s="75" t="s">
        <v>701</v>
      </c>
      <c r="D120" s="75" t="s">
        <v>702</v>
      </c>
      <c r="E120" s="75" t="s">
        <v>703</v>
      </c>
      <c r="F120" s="75" t="s">
        <v>426</v>
      </c>
    </row>
    <row r="121" spans="1:6" x14ac:dyDescent="0.3">
      <c r="A121" s="1" t="s">
        <v>92</v>
      </c>
      <c r="B121" s="1" t="s">
        <v>289</v>
      </c>
      <c r="C121" t="s">
        <v>704</v>
      </c>
      <c r="D121" t="s">
        <v>705</v>
      </c>
      <c r="E121" t="s">
        <v>659</v>
      </c>
      <c r="F121" t="s">
        <v>706</v>
      </c>
    </row>
    <row r="122" spans="1:6" x14ac:dyDescent="0.3">
      <c r="A122" s="1" t="s">
        <v>92</v>
      </c>
      <c r="B122" s="1" t="s">
        <v>290</v>
      </c>
      <c r="C122" s="70" t="s">
        <v>521</v>
      </c>
      <c r="D122" s="70" t="s">
        <v>707</v>
      </c>
      <c r="E122" s="70" t="s">
        <v>708</v>
      </c>
      <c r="F122" s="70" t="s">
        <v>684</v>
      </c>
    </row>
    <row r="123" spans="1:6" x14ac:dyDescent="0.3">
      <c r="A123" s="1" t="s">
        <v>92</v>
      </c>
      <c r="B123" s="76" t="s">
        <v>291</v>
      </c>
      <c r="C123" s="71" t="s">
        <v>709</v>
      </c>
      <c r="D123" s="71" t="s">
        <v>710</v>
      </c>
      <c r="E123" s="71" t="s">
        <v>711</v>
      </c>
      <c r="F123" s="71" t="s">
        <v>712</v>
      </c>
    </row>
    <row r="126" spans="1:6" ht="21" x14ac:dyDescent="0.4">
      <c r="B126" s="58" t="s">
        <v>292</v>
      </c>
    </row>
    <row r="127" spans="1:6" x14ac:dyDescent="0.3">
      <c r="B127" s="73" t="s">
        <v>308</v>
      </c>
      <c r="C127" s="73" t="s">
        <v>200</v>
      </c>
      <c r="D127" s="73" t="s">
        <v>201</v>
      </c>
      <c r="E127" s="73" t="s">
        <v>202</v>
      </c>
      <c r="F127" s="73" t="s">
        <v>203</v>
      </c>
    </row>
    <row r="128" spans="1:6" x14ac:dyDescent="0.3">
      <c r="A128" s="1" t="s">
        <v>58</v>
      </c>
      <c r="B128" s="74" t="s">
        <v>293</v>
      </c>
      <c r="C128" s="75" t="s">
        <v>328</v>
      </c>
      <c r="D128" s="75" t="s">
        <v>329</v>
      </c>
      <c r="E128" s="75" t="s">
        <v>330</v>
      </c>
      <c r="F128" s="75" t="s">
        <v>331</v>
      </c>
    </row>
    <row r="129" spans="1:6" x14ac:dyDescent="0.3">
      <c r="A129" s="1" t="s">
        <v>58</v>
      </c>
      <c r="B129" s="1" t="s">
        <v>294</v>
      </c>
      <c r="C129" t="s">
        <v>332</v>
      </c>
      <c r="D129" t="s">
        <v>333</v>
      </c>
      <c r="E129" t="s">
        <v>334</v>
      </c>
      <c r="F129" t="s">
        <v>335</v>
      </c>
    </row>
    <row r="130" spans="1:6" x14ac:dyDescent="0.3">
      <c r="A130" s="1" t="s">
        <v>58</v>
      </c>
      <c r="B130" s="1" t="s">
        <v>295</v>
      </c>
      <c r="C130" s="70" t="s">
        <v>336</v>
      </c>
      <c r="D130" s="70" t="s">
        <v>337</v>
      </c>
      <c r="E130" s="70" t="s">
        <v>338</v>
      </c>
      <c r="F130" s="70" t="s">
        <v>339</v>
      </c>
    </row>
    <row r="131" spans="1:6" x14ac:dyDescent="0.3">
      <c r="A131" s="1" t="s">
        <v>58</v>
      </c>
      <c r="B131" s="1" t="s">
        <v>296</v>
      </c>
      <c r="C131" t="s">
        <v>340</v>
      </c>
      <c r="D131" t="s">
        <v>341</v>
      </c>
      <c r="E131" t="s">
        <v>342</v>
      </c>
      <c r="F131" t="s">
        <v>343</v>
      </c>
    </row>
    <row r="132" spans="1:6" x14ac:dyDescent="0.3">
      <c r="A132" s="1" t="s">
        <v>58</v>
      </c>
      <c r="B132" s="76" t="s">
        <v>297</v>
      </c>
      <c r="C132" s="72" t="s">
        <v>344</v>
      </c>
      <c r="D132" s="72" t="s">
        <v>345</v>
      </c>
      <c r="E132" s="72" t="s">
        <v>346</v>
      </c>
      <c r="F132" s="72" t="s">
        <v>347</v>
      </c>
    </row>
    <row r="135" spans="1:6" ht="21" x14ac:dyDescent="0.4">
      <c r="B135" s="58" t="s">
        <v>298</v>
      </c>
    </row>
    <row r="136" spans="1:6" x14ac:dyDescent="0.3">
      <c r="B136" s="73" t="s">
        <v>308</v>
      </c>
      <c r="C136" s="73" t="s">
        <v>200</v>
      </c>
      <c r="D136" s="73" t="s">
        <v>201</v>
      </c>
      <c r="E136" s="73" t="s">
        <v>202</v>
      </c>
      <c r="F136" s="73" t="s">
        <v>203</v>
      </c>
    </row>
    <row r="137" spans="1:6" x14ac:dyDescent="0.3">
      <c r="A137" t="s">
        <v>59</v>
      </c>
      <c r="B137" s="74" t="s">
        <v>299</v>
      </c>
      <c r="C137" s="75" t="s">
        <v>713</v>
      </c>
      <c r="D137" s="75" t="s">
        <v>714</v>
      </c>
      <c r="E137" s="75" t="s">
        <v>715</v>
      </c>
      <c r="F137" s="75" t="s">
        <v>347</v>
      </c>
    </row>
    <row r="138" spans="1:6" x14ac:dyDescent="0.3">
      <c r="A138" t="s">
        <v>59</v>
      </c>
      <c r="B138" s="1" t="s">
        <v>300</v>
      </c>
      <c r="C138" t="s">
        <v>596</v>
      </c>
      <c r="D138" t="s">
        <v>571</v>
      </c>
      <c r="E138" t="s">
        <v>716</v>
      </c>
      <c r="F138" t="s">
        <v>717</v>
      </c>
    </row>
    <row r="139" spans="1:6" x14ac:dyDescent="0.3">
      <c r="A139" t="s">
        <v>59</v>
      </c>
      <c r="B139" s="1" t="s">
        <v>301</v>
      </c>
      <c r="C139" s="70" t="s">
        <v>718</v>
      </c>
      <c r="D139" s="70" t="s">
        <v>719</v>
      </c>
      <c r="E139" s="70" t="s">
        <v>720</v>
      </c>
      <c r="F139" s="70" t="s">
        <v>721</v>
      </c>
    </row>
    <row r="140" spans="1:6" x14ac:dyDescent="0.3">
      <c r="A140" t="s">
        <v>59</v>
      </c>
      <c r="B140" s="1" t="s">
        <v>302</v>
      </c>
      <c r="C140" t="s">
        <v>336</v>
      </c>
      <c r="D140" t="s">
        <v>722</v>
      </c>
      <c r="E140" t="s">
        <v>723</v>
      </c>
      <c r="F140" t="s">
        <v>631</v>
      </c>
    </row>
    <row r="141" spans="1:6" x14ac:dyDescent="0.3">
      <c r="A141" t="s">
        <v>59</v>
      </c>
      <c r="B141" s="1" t="s">
        <v>303</v>
      </c>
      <c r="C141" s="70" t="s">
        <v>347</v>
      </c>
      <c r="D141" s="70" t="s">
        <v>724</v>
      </c>
      <c r="E141" s="70" t="s">
        <v>725</v>
      </c>
      <c r="F141" s="70" t="s">
        <v>726</v>
      </c>
    </row>
    <row r="142" spans="1:6" x14ac:dyDescent="0.3">
      <c r="A142" t="s">
        <v>59</v>
      </c>
      <c r="B142" s="1" t="s">
        <v>304</v>
      </c>
      <c r="C142" t="s">
        <v>727</v>
      </c>
      <c r="D142" t="s">
        <v>728</v>
      </c>
      <c r="E142" t="s">
        <v>729</v>
      </c>
      <c r="F142" t="s">
        <v>730</v>
      </c>
    </row>
    <row r="143" spans="1:6" x14ac:dyDescent="0.3">
      <c r="A143" t="s">
        <v>59</v>
      </c>
      <c r="B143" s="76" t="s">
        <v>305</v>
      </c>
      <c r="C143" s="72" t="s">
        <v>731</v>
      </c>
      <c r="D143" s="72" t="s">
        <v>732</v>
      </c>
      <c r="E143" s="72" t="s">
        <v>733</v>
      </c>
      <c r="F143" s="72" t="s">
        <v>609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C74F-5540-4545-A86C-660E6F77F3AB}">
  <dimension ref="A2:J143"/>
  <sheetViews>
    <sheetView topLeftCell="A26" workbookViewId="0">
      <selection activeCell="B137" sqref="B137"/>
    </sheetView>
    <sheetView workbookViewId="1"/>
  </sheetViews>
  <sheetFormatPr defaultColWidth="20.77734375" defaultRowHeight="14.4" x14ac:dyDescent="0.3"/>
  <cols>
    <col min="1" max="1" width="15.6640625" style="1" customWidth="1"/>
    <col min="2" max="2" width="64.88671875" style="1" bestFit="1" customWidth="1"/>
    <col min="3" max="3" width="23.5546875" style="1" bestFit="1" customWidth="1"/>
    <col min="4" max="6" width="50" style="1" bestFit="1" customWidth="1"/>
    <col min="7" max="7" width="40.33203125" style="1" bestFit="1" customWidth="1"/>
    <col min="8" max="9" width="50" style="1" bestFit="1" customWidth="1"/>
    <col min="10" max="10" width="40.33203125" style="1" bestFit="1" customWidth="1"/>
    <col min="11" max="16384" width="20.77734375" style="1"/>
  </cols>
  <sheetData>
    <row r="2" spans="1:10" ht="21" x14ac:dyDescent="0.4">
      <c r="B2" s="57" t="s">
        <v>195</v>
      </c>
    </row>
    <row r="3" spans="1:10" x14ac:dyDescent="0.3">
      <c r="B3" s="1" t="s">
        <v>308</v>
      </c>
      <c r="C3" s="1" t="s">
        <v>309</v>
      </c>
      <c r="D3" s="1" t="s">
        <v>197</v>
      </c>
      <c r="E3" s="1" t="s">
        <v>198</v>
      </c>
      <c r="F3" s="1" t="s">
        <v>199</v>
      </c>
      <c r="G3" s="1" t="s">
        <v>200</v>
      </c>
      <c r="H3" s="1" t="s">
        <v>201</v>
      </c>
      <c r="I3" s="1" t="s">
        <v>202</v>
      </c>
      <c r="J3" s="1" t="s">
        <v>203</v>
      </c>
    </row>
    <row r="4" spans="1:10" x14ac:dyDescent="0.3">
      <c r="A4" s="1" t="s">
        <v>306</v>
      </c>
      <c r="B4" s="1" t="s">
        <v>206</v>
      </c>
      <c r="C4" t="s">
        <v>310</v>
      </c>
      <c r="D4">
        <v>0.2</v>
      </c>
      <c r="E4">
        <v>5.8</v>
      </c>
      <c r="F4">
        <v>4.2</v>
      </c>
      <c r="G4">
        <v>10.210000000000001</v>
      </c>
      <c r="H4">
        <v>27.66</v>
      </c>
      <c r="I4">
        <v>39.01</v>
      </c>
      <c r="J4">
        <v>6.7</v>
      </c>
    </row>
    <row r="5" spans="1:10" x14ac:dyDescent="0.3">
      <c r="A5" s="1" t="s">
        <v>306</v>
      </c>
      <c r="B5" s="1" t="s">
        <v>204</v>
      </c>
      <c r="C5" t="s">
        <v>311</v>
      </c>
      <c r="D5">
        <v>-0.06</v>
      </c>
      <c r="E5">
        <v>7.44</v>
      </c>
      <c r="F5">
        <v>4.75</v>
      </c>
      <c r="G5">
        <v>12.36</v>
      </c>
      <c r="H5">
        <v>34.65</v>
      </c>
      <c r="I5">
        <v>56.46</v>
      </c>
      <c r="J5">
        <v>8.7899999999999991</v>
      </c>
    </row>
    <row r="6" spans="1:10" x14ac:dyDescent="0.3">
      <c r="A6" s="1" t="s">
        <v>306</v>
      </c>
      <c r="B6" s="1" t="s">
        <v>207</v>
      </c>
      <c r="C6" t="s">
        <v>312</v>
      </c>
      <c r="D6">
        <v>-0.26</v>
      </c>
      <c r="E6">
        <v>8.74</v>
      </c>
      <c r="F6">
        <v>5.19</v>
      </c>
      <c r="G6">
        <v>14.06</v>
      </c>
      <c r="H6">
        <v>40.57</v>
      </c>
      <c r="I6">
        <v>73.19</v>
      </c>
      <c r="J6">
        <v>10.67</v>
      </c>
    </row>
    <row r="7" spans="1:10" x14ac:dyDescent="0.3">
      <c r="A7" s="1" t="s">
        <v>306</v>
      </c>
      <c r="B7" s="1" t="s">
        <v>205</v>
      </c>
      <c r="C7" t="s">
        <v>313</v>
      </c>
      <c r="D7">
        <v>-0.45</v>
      </c>
      <c r="E7">
        <v>9.52</v>
      </c>
      <c r="F7">
        <v>5.2</v>
      </c>
      <c r="G7">
        <v>14.93</v>
      </c>
      <c r="H7">
        <v>43.65</v>
      </c>
      <c r="I7">
        <v>82.96</v>
      </c>
      <c r="J7">
        <v>11.77</v>
      </c>
    </row>
    <row r="10" spans="1:10" ht="21" x14ac:dyDescent="0.4">
      <c r="B10" s="57" t="s">
        <v>208</v>
      </c>
    </row>
    <row r="11" spans="1:10" x14ac:dyDescent="0.3">
      <c r="B11" s="1" t="s">
        <v>308</v>
      </c>
      <c r="C11" s="1" t="s">
        <v>314</v>
      </c>
      <c r="D11" s="1" t="s">
        <v>197</v>
      </c>
      <c r="E11" s="1" t="s">
        <v>198</v>
      </c>
      <c r="F11" s="1" t="s">
        <v>199</v>
      </c>
      <c r="G11" s="1" t="s">
        <v>200</v>
      </c>
      <c r="H11" s="1" t="s">
        <v>201</v>
      </c>
      <c r="I11" s="1" t="s">
        <v>202</v>
      </c>
      <c r="J11" s="1" t="s">
        <v>203</v>
      </c>
    </row>
    <row r="12" spans="1:10" x14ac:dyDescent="0.3">
      <c r="A12" s="1" t="s">
        <v>48</v>
      </c>
      <c r="B12" s="1" t="s">
        <v>211</v>
      </c>
      <c r="C12" t="s">
        <v>310</v>
      </c>
      <c r="D12">
        <v>0.68</v>
      </c>
      <c r="E12">
        <v>1.35</v>
      </c>
      <c r="F12">
        <v>2.65</v>
      </c>
      <c r="G12">
        <v>4.8499999999999996</v>
      </c>
      <c r="H12">
        <v>12.39</v>
      </c>
      <c r="I12">
        <v>6.56</v>
      </c>
      <c r="J12">
        <v>2.5</v>
      </c>
    </row>
    <row r="13" spans="1:10" x14ac:dyDescent="0.3">
      <c r="A13" s="1" t="s">
        <v>48</v>
      </c>
      <c r="B13" s="1" t="s">
        <v>218</v>
      </c>
      <c r="C13" t="s">
        <v>311</v>
      </c>
      <c r="D13">
        <v>0.93</v>
      </c>
      <c r="E13">
        <v>4.18</v>
      </c>
      <c r="F13">
        <v>3.15</v>
      </c>
      <c r="G13">
        <v>6.84</v>
      </c>
      <c r="H13">
        <v>18.690000000000001</v>
      </c>
      <c r="I13">
        <v>25.9</v>
      </c>
      <c r="J13">
        <v>4.72</v>
      </c>
    </row>
    <row r="14" spans="1:10" x14ac:dyDescent="0.3">
      <c r="A14" s="1" t="s">
        <v>48</v>
      </c>
      <c r="B14" s="1" t="s">
        <v>216</v>
      </c>
      <c r="C14" t="s">
        <v>312</v>
      </c>
      <c r="D14">
        <v>1.01</v>
      </c>
      <c r="E14">
        <v>5.18</v>
      </c>
      <c r="F14">
        <v>3.05</v>
      </c>
      <c r="G14">
        <v>6.99</v>
      </c>
      <c r="H14">
        <v>19.57</v>
      </c>
      <c r="I14">
        <v>29.48</v>
      </c>
      <c r="J14">
        <v>6.5</v>
      </c>
    </row>
    <row r="15" spans="1:10" x14ac:dyDescent="0.3">
      <c r="A15" s="1" t="s">
        <v>48</v>
      </c>
      <c r="B15" s="1" t="s">
        <v>217</v>
      </c>
      <c r="C15" t="s">
        <v>313</v>
      </c>
      <c r="D15">
        <v>1.0900000000000001</v>
      </c>
      <c r="E15">
        <v>6</v>
      </c>
      <c r="F15">
        <v>3.17</v>
      </c>
      <c r="G15">
        <v>7.55</v>
      </c>
      <c r="H15">
        <v>21.45</v>
      </c>
      <c r="I15">
        <v>36.299999999999997</v>
      </c>
      <c r="J15">
        <v>7.56</v>
      </c>
    </row>
    <row r="16" spans="1:10" x14ac:dyDescent="0.3">
      <c r="A16" s="1" t="s">
        <v>48</v>
      </c>
      <c r="B16" s="1" t="s">
        <v>213</v>
      </c>
      <c r="C16" t="s">
        <v>315</v>
      </c>
      <c r="D16">
        <v>1.17</v>
      </c>
      <c r="E16">
        <v>6.7</v>
      </c>
      <c r="F16">
        <v>3.24</v>
      </c>
      <c r="G16">
        <v>8.01</v>
      </c>
      <c r="H16">
        <v>23.17</v>
      </c>
      <c r="I16">
        <v>43.3</v>
      </c>
      <c r="J16">
        <v>8.5299999999999994</v>
      </c>
    </row>
    <row r="17" spans="1:10" x14ac:dyDescent="0.3">
      <c r="A17" s="1" t="s">
        <v>48</v>
      </c>
      <c r="B17" s="1" t="s">
        <v>214</v>
      </c>
      <c r="C17" t="s">
        <v>316</v>
      </c>
      <c r="D17">
        <v>1.28</v>
      </c>
      <c r="E17">
        <v>7.31</v>
      </c>
      <c r="F17">
        <v>3.14</v>
      </c>
      <c r="G17">
        <v>8.41</v>
      </c>
      <c r="H17">
        <v>25.21</v>
      </c>
      <c r="I17">
        <v>51.3</v>
      </c>
      <c r="J17">
        <v>9.58</v>
      </c>
    </row>
    <row r="18" spans="1:10" x14ac:dyDescent="0.3">
      <c r="A18" s="1" t="s">
        <v>48</v>
      </c>
      <c r="B18" s="1" t="s">
        <v>212</v>
      </c>
      <c r="C18" t="s">
        <v>317</v>
      </c>
      <c r="D18">
        <v>1.32</v>
      </c>
      <c r="E18">
        <v>7.79</v>
      </c>
      <c r="F18">
        <v>3.28</v>
      </c>
      <c r="G18">
        <v>8.8699999999999992</v>
      </c>
      <c r="H18">
        <v>26.73</v>
      </c>
      <c r="I18">
        <v>58.17</v>
      </c>
      <c r="J18">
        <v>10.210000000000001</v>
      </c>
    </row>
    <row r="19" spans="1:10" x14ac:dyDescent="0.3">
      <c r="A19" s="1" t="s">
        <v>48</v>
      </c>
      <c r="B19" s="1" t="s">
        <v>215</v>
      </c>
      <c r="C19" t="s">
        <v>318</v>
      </c>
      <c r="D19">
        <v>1.36</v>
      </c>
      <c r="E19">
        <v>8.2100000000000009</v>
      </c>
      <c r="F19">
        <v>3.45</v>
      </c>
      <c r="G19">
        <v>9.25</v>
      </c>
      <c r="H19">
        <v>28</v>
      </c>
      <c r="I19">
        <v>64.78</v>
      </c>
      <c r="J19">
        <v>10.75</v>
      </c>
    </row>
    <row r="20" spans="1:10" x14ac:dyDescent="0.3">
      <c r="A20" s="1" t="s">
        <v>48</v>
      </c>
      <c r="B20" s="1" t="s">
        <v>209</v>
      </c>
      <c r="C20" t="s">
        <v>319</v>
      </c>
      <c r="D20">
        <v>1.42</v>
      </c>
      <c r="E20">
        <v>8.58</v>
      </c>
      <c r="F20">
        <v>3.51</v>
      </c>
      <c r="G20">
        <v>9.57</v>
      </c>
      <c r="H20">
        <v>29.19</v>
      </c>
      <c r="I20">
        <v>71.17</v>
      </c>
      <c r="J20">
        <v>11.35</v>
      </c>
    </row>
    <row r="21" spans="1:10" x14ac:dyDescent="0.3">
      <c r="A21" s="1" t="s">
        <v>48</v>
      </c>
      <c r="B21" s="1" t="s">
        <v>210</v>
      </c>
      <c r="C21" t="s">
        <v>320</v>
      </c>
      <c r="D21">
        <v>1.44</v>
      </c>
      <c r="E21">
        <v>8.9</v>
      </c>
      <c r="F21">
        <v>3.6</v>
      </c>
      <c r="G21">
        <v>9.8800000000000008</v>
      </c>
      <c r="H21">
        <v>30.24</v>
      </c>
      <c r="I21">
        <v>76.790000000000006</v>
      </c>
      <c r="J21">
        <v>11.83</v>
      </c>
    </row>
    <row r="24" spans="1:10" ht="21" x14ac:dyDescent="0.4">
      <c r="B24" s="57" t="s">
        <v>219</v>
      </c>
    </row>
    <row r="25" spans="1:10" x14ac:dyDescent="0.3">
      <c r="B25" s="1" t="s">
        <v>308</v>
      </c>
      <c r="C25" s="1" t="s">
        <v>314</v>
      </c>
      <c r="D25" s="1" t="s">
        <v>197</v>
      </c>
      <c r="E25" s="1" t="s">
        <v>198</v>
      </c>
      <c r="F25" s="1" t="s">
        <v>199</v>
      </c>
      <c r="G25" s="1" t="s">
        <v>200</v>
      </c>
      <c r="H25" s="1" t="s">
        <v>201</v>
      </c>
      <c r="I25" s="1" t="s">
        <v>202</v>
      </c>
      <c r="J25" s="1" t="s">
        <v>203</v>
      </c>
    </row>
    <row r="26" spans="1:10" x14ac:dyDescent="0.3">
      <c r="A26" s="1" t="s">
        <v>49</v>
      </c>
      <c r="B26" s="1" t="s">
        <v>222</v>
      </c>
      <c r="C26" t="s">
        <v>310</v>
      </c>
      <c r="D26">
        <v>0.15</v>
      </c>
      <c r="E26">
        <v>1.1000000000000001</v>
      </c>
      <c r="F26">
        <v>1.83</v>
      </c>
      <c r="G26">
        <v>4.09</v>
      </c>
      <c r="H26">
        <v>14.16</v>
      </c>
      <c r="I26">
        <v>8.73</v>
      </c>
      <c r="J26">
        <v>2.92</v>
      </c>
    </row>
    <row r="27" spans="1:10" x14ac:dyDescent="0.3">
      <c r="A27" s="1" t="s">
        <v>49</v>
      </c>
      <c r="B27" s="1" t="s">
        <v>229</v>
      </c>
      <c r="C27" t="s">
        <v>311</v>
      </c>
      <c r="D27">
        <v>-0.13</v>
      </c>
      <c r="E27">
        <v>1.49</v>
      </c>
      <c r="F27">
        <v>1.46</v>
      </c>
      <c r="G27">
        <v>3.48</v>
      </c>
      <c r="H27">
        <v>15.59</v>
      </c>
      <c r="I27">
        <v>10.039999999999999</v>
      </c>
      <c r="J27">
        <v>5.98</v>
      </c>
    </row>
    <row r="28" spans="1:10" x14ac:dyDescent="0.3">
      <c r="A28" s="1" t="s">
        <v>49</v>
      </c>
      <c r="B28" s="1" t="s">
        <v>227</v>
      </c>
      <c r="C28" t="s">
        <v>312</v>
      </c>
      <c r="D28">
        <v>-0.28000000000000003</v>
      </c>
      <c r="E28">
        <v>1.84</v>
      </c>
      <c r="F28">
        <v>1.45</v>
      </c>
      <c r="G28">
        <v>3.32</v>
      </c>
      <c r="H28">
        <v>16.829999999999998</v>
      </c>
      <c r="I28">
        <v>10.9</v>
      </c>
      <c r="J28">
        <v>8.2899999999999991</v>
      </c>
    </row>
    <row r="29" spans="1:10" x14ac:dyDescent="0.3">
      <c r="A29" s="1" t="s">
        <v>49</v>
      </c>
      <c r="B29" s="1" t="s">
        <v>228</v>
      </c>
      <c r="C29" t="s">
        <v>313</v>
      </c>
      <c r="D29">
        <v>-0.42</v>
      </c>
      <c r="E29">
        <v>2.1800000000000002</v>
      </c>
      <c r="F29">
        <v>1.7</v>
      </c>
      <c r="G29">
        <v>3.53</v>
      </c>
      <c r="H29">
        <v>18.149999999999999</v>
      </c>
      <c r="I29">
        <v>14.27</v>
      </c>
      <c r="J29">
        <v>9.34</v>
      </c>
    </row>
    <row r="30" spans="1:10" x14ac:dyDescent="0.3">
      <c r="A30" s="1" t="s">
        <v>49</v>
      </c>
      <c r="B30" s="1" t="s">
        <v>224</v>
      </c>
      <c r="C30" t="s">
        <v>315</v>
      </c>
      <c r="D30">
        <v>-0.47</v>
      </c>
      <c r="E30">
        <v>2.67</v>
      </c>
      <c r="F30">
        <v>2.2599999999999998</v>
      </c>
      <c r="G30">
        <v>3.25</v>
      </c>
      <c r="H30">
        <v>18.079999999999998</v>
      </c>
      <c r="I30">
        <v>18.510000000000002</v>
      </c>
      <c r="J30">
        <v>9.89</v>
      </c>
    </row>
    <row r="31" spans="1:10" x14ac:dyDescent="0.3">
      <c r="A31" s="1" t="s">
        <v>49</v>
      </c>
      <c r="B31" s="1" t="s">
        <v>225</v>
      </c>
      <c r="C31" t="s">
        <v>316</v>
      </c>
      <c r="D31">
        <v>-0.52</v>
      </c>
      <c r="E31">
        <v>3.15</v>
      </c>
      <c r="F31">
        <v>2.48</v>
      </c>
      <c r="G31">
        <v>3.05</v>
      </c>
      <c r="H31">
        <v>17.989999999999998</v>
      </c>
      <c r="I31">
        <v>23.13</v>
      </c>
      <c r="J31">
        <v>10.38</v>
      </c>
    </row>
    <row r="32" spans="1:10" x14ac:dyDescent="0.3">
      <c r="A32" s="1" t="s">
        <v>49</v>
      </c>
      <c r="B32" s="1" t="s">
        <v>223</v>
      </c>
      <c r="C32" t="s">
        <v>317</v>
      </c>
      <c r="D32">
        <v>-0.56000000000000005</v>
      </c>
      <c r="E32">
        <v>3.52</v>
      </c>
      <c r="F32">
        <v>2.71</v>
      </c>
      <c r="G32">
        <v>2.94</v>
      </c>
      <c r="H32">
        <v>17.97</v>
      </c>
      <c r="I32">
        <v>27.25</v>
      </c>
      <c r="J32">
        <v>10.88</v>
      </c>
    </row>
    <row r="33" spans="1:10" x14ac:dyDescent="0.3">
      <c r="A33" s="1" t="s">
        <v>49</v>
      </c>
      <c r="B33" s="1" t="s">
        <v>226</v>
      </c>
      <c r="C33" t="s">
        <v>318</v>
      </c>
      <c r="D33">
        <v>-0.55000000000000004</v>
      </c>
      <c r="E33">
        <v>3.97</v>
      </c>
      <c r="F33">
        <v>3.19</v>
      </c>
      <c r="G33">
        <v>3.21</v>
      </c>
      <c r="H33">
        <v>18</v>
      </c>
      <c r="I33">
        <v>30.04</v>
      </c>
      <c r="J33">
        <v>11.14</v>
      </c>
    </row>
    <row r="34" spans="1:10" x14ac:dyDescent="0.3">
      <c r="A34" s="1" t="s">
        <v>49</v>
      </c>
      <c r="B34" s="1" t="s">
        <v>220</v>
      </c>
      <c r="C34" t="s">
        <v>319</v>
      </c>
      <c r="D34">
        <v>-0.52</v>
      </c>
      <c r="E34">
        <v>4.62</v>
      </c>
      <c r="F34">
        <v>4.1500000000000004</v>
      </c>
      <c r="G34">
        <v>3.73</v>
      </c>
      <c r="H34">
        <v>18.420000000000002</v>
      </c>
      <c r="I34">
        <v>33.04</v>
      </c>
      <c r="J34">
        <v>11.37</v>
      </c>
    </row>
    <row r="35" spans="1:10" x14ac:dyDescent="0.3">
      <c r="A35" s="1" t="s">
        <v>49</v>
      </c>
      <c r="B35" s="1" t="s">
        <v>221</v>
      </c>
      <c r="C35" t="s">
        <v>320</v>
      </c>
      <c r="D35">
        <v>-0.49</v>
      </c>
      <c r="E35">
        <v>5.18</v>
      </c>
      <c r="F35">
        <v>5.15</v>
      </c>
      <c r="G35">
        <v>4.37</v>
      </c>
      <c r="H35">
        <v>18.64</v>
      </c>
      <c r="I35">
        <v>34.86</v>
      </c>
      <c r="J35">
        <v>11.4</v>
      </c>
    </row>
    <row r="38" spans="1:10" ht="21" x14ac:dyDescent="0.4">
      <c r="B38" s="57" t="s">
        <v>230</v>
      </c>
    </row>
    <row r="39" spans="1:10" x14ac:dyDescent="0.3">
      <c r="B39" s="1" t="s">
        <v>308</v>
      </c>
      <c r="C39" s="1" t="s">
        <v>314</v>
      </c>
      <c r="D39" s="1" t="s">
        <v>197</v>
      </c>
      <c r="E39" s="1" t="s">
        <v>198</v>
      </c>
      <c r="F39" s="1" t="s">
        <v>199</v>
      </c>
      <c r="G39" s="1" t="s">
        <v>200</v>
      </c>
      <c r="H39" s="1" t="s">
        <v>201</v>
      </c>
      <c r="I39" s="1" t="s">
        <v>202</v>
      </c>
      <c r="J39" s="1" t="s">
        <v>203</v>
      </c>
    </row>
    <row r="40" spans="1:10" x14ac:dyDescent="0.3">
      <c r="A40" s="1" t="s">
        <v>51</v>
      </c>
      <c r="B40" s="1" t="s">
        <v>233</v>
      </c>
      <c r="C40" t="s">
        <v>310</v>
      </c>
      <c r="D40">
        <v>0.52</v>
      </c>
      <c r="E40">
        <v>1.55</v>
      </c>
      <c r="F40">
        <v>2.0699999999999998</v>
      </c>
      <c r="G40">
        <v>4.13</v>
      </c>
      <c r="H40">
        <v>13.59</v>
      </c>
      <c r="I40">
        <v>6.39</v>
      </c>
      <c r="J40">
        <v>3.61</v>
      </c>
    </row>
    <row r="41" spans="1:10" x14ac:dyDescent="0.3">
      <c r="A41" s="1" t="s">
        <v>51</v>
      </c>
      <c r="B41" s="1" t="s">
        <v>240</v>
      </c>
      <c r="C41" t="s">
        <v>311</v>
      </c>
      <c r="D41">
        <v>0.9</v>
      </c>
      <c r="E41">
        <v>3.1</v>
      </c>
      <c r="F41">
        <v>2.5099999999999998</v>
      </c>
      <c r="G41">
        <v>5.59</v>
      </c>
      <c r="H41">
        <v>15.37</v>
      </c>
      <c r="I41">
        <v>20.190000000000001</v>
      </c>
      <c r="J41">
        <v>4.3499999999999996</v>
      </c>
    </row>
    <row r="42" spans="1:10" x14ac:dyDescent="0.3">
      <c r="A42" s="1" t="s">
        <v>51</v>
      </c>
      <c r="B42" s="1" t="s">
        <v>238</v>
      </c>
      <c r="C42" t="s">
        <v>312</v>
      </c>
      <c r="D42">
        <v>1.01</v>
      </c>
      <c r="E42">
        <v>3.7</v>
      </c>
      <c r="F42">
        <v>2.21</v>
      </c>
      <c r="G42">
        <v>5.83</v>
      </c>
      <c r="H42">
        <v>16.010000000000002</v>
      </c>
      <c r="I42">
        <v>25.1</v>
      </c>
      <c r="J42">
        <v>5.77</v>
      </c>
    </row>
    <row r="43" spans="1:10" x14ac:dyDescent="0.3">
      <c r="A43" s="1" t="s">
        <v>51</v>
      </c>
      <c r="B43" s="1" t="s">
        <v>239</v>
      </c>
      <c r="C43" t="s">
        <v>313</v>
      </c>
      <c r="D43">
        <v>1.08</v>
      </c>
      <c r="E43">
        <v>4.21</v>
      </c>
      <c r="F43">
        <v>2.48</v>
      </c>
      <c r="G43">
        <v>6.46</v>
      </c>
      <c r="H43">
        <v>17.850000000000001</v>
      </c>
      <c r="I43">
        <v>30.68</v>
      </c>
      <c r="J43">
        <v>6.49</v>
      </c>
    </row>
    <row r="44" spans="1:10" x14ac:dyDescent="0.3">
      <c r="A44" s="1" t="s">
        <v>51</v>
      </c>
      <c r="B44" s="1" t="s">
        <v>235</v>
      </c>
      <c r="C44" t="s">
        <v>315</v>
      </c>
      <c r="D44">
        <v>1.1000000000000001</v>
      </c>
      <c r="E44">
        <v>4.8899999999999997</v>
      </c>
      <c r="F44">
        <v>2.79</v>
      </c>
      <c r="G44">
        <v>7.25</v>
      </c>
      <c r="H44">
        <v>19.48</v>
      </c>
      <c r="I44">
        <v>35.880000000000003</v>
      </c>
      <c r="J44">
        <v>7.45</v>
      </c>
    </row>
    <row r="45" spans="1:10" x14ac:dyDescent="0.3">
      <c r="A45" s="1" t="s">
        <v>51</v>
      </c>
      <c r="B45" s="1" t="s">
        <v>236</v>
      </c>
      <c r="C45" t="s">
        <v>316</v>
      </c>
      <c r="D45">
        <v>1.21</v>
      </c>
      <c r="E45">
        <v>5.6</v>
      </c>
      <c r="F45">
        <v>3.04</v>
      </c>
      <c r="G45">
        <v>7.94</v>
      </c>
      <c r="H45">
        <v>20.61</v>
      </c>
      <c r="I45">
        <v>40.049999999999997</v>
      </c>
      <c r="J45">
        <v>8.34</v>
      </c>
    </row>
    <row r="46" spans="1:10" x14ac:dyDescent="0.3">
      <c r="A46" s="1" t="s">
        <v>51</v>
      </c>
      <c r="B46" s="1" t="s">
        <v>234</v>
      </c>
      <c r="C46" t="s">
        <v>317</v>
      </c>
      <c r="D46">
        <v>1.34</v>
      </c>
      <c r="E46">
        <v>6.28</v>
      </c>
      <c r="F46">
        <v>3.2</v>
      </c>
      <c r="G46">
        <v>8.6199999999999992</v>
      </c>
      <c r="H46">
        <v>21.9</v>
      </c>
      <c r="I46">
        <v>45.69</v>
      </c>
      <c r="J46">
        <v>9.09</v>
      </c>
    </row>
    <row r="47" spans="1:10" x14ac:dyDescent="0.3">
      <c r="A47" s="1" t="s">
        <v>51</v>
      </c>
      <c r="B47" s="1" t="s">
        <v>237</v>
      </c>
      <c r="C47" t="s">
        <v>318</v>
      </c>
      <c r="D47">
        <v>1.4</v>
      </c>
      <c r="E47">
        <v>6.95</v>
      </c>
      <c r="F47">
        <v>3.4</v>
      </c>
      <c r="G47">
        <v>9.2799999999999994</v>
      </c>
      <c r="H47">
        <v>22.67</v>
      </c>
      <c r="I47">
        <v>50</v>
      </c>
      <c r="J47">
        <v>9.7200000000000006</v>
      </c>
    </row>
    <row r="48" spans="1:10" x14ac:dyDescent="0.3">
      <c r="A48" s="1" t="s">
        <v>51</v>
      </c>
      <c r="B48" s="1" t="s">
        <v>231</v>
      </c>
      <c r="C48" t="s">
        <v>319</v>
      </c>
      <c r="D48">
        <v>1.54</v>
      </c>
      <c r="E48">
        <v>7.54</v>
      </c>
      <c r="F48">
        <v>3.52</v>
      </c>
      <c r="G48">
        <v>9.84</v>
      </c>
      <c r="H48">
        <v>23.76</v>
      </c>
      <c r="I48">
        <v>54.91</v>
      </c>
      <c r="J48">
        <v>10.4</v>
      </c>
    </row>
    <row r="49" spans="1:10" x14ac:dyDescent="0.3">
      <c r="A49" s="1" t="s">
        <v>51</v>
      </c>
      <c r="B49" s="1" t="s">
        <v>232</v>
      </c>
      <c r="C49" t="s">
        <v>320</v>
      </c>
      <c r="D49">
        <v>1.6</v>
      </c>
      <c r="E49">
        <v>8.2100000000000009</v>
      </c>
      <c r="F49">
        <v>3.75</v>
      </c>
      <c r="G49">
        <v>10.55</v>
      </c>
      <c r="H49">
        <v>24.71</v>
      </c>
      <c r="I49">
        <v>59.28</v>
      </c>
      <c r="J49">
        <v>11.08</v>
      </c>
    </row>
    <row r="52" spans="1:10" ht="21" x14ac:dyDescent="0.4">
      <c r="B52" s="58" t="s">
        <v>241</v>
      </c>
    </row>
    <row r="53" spans="1:10" x14ac:dyDescent="0.3">
      <c r="B53" s="1" t="s">
        <v>308</v>
      </c>
      <c r="C53" s="1" t="s">
        <v>309</v>
      </c>
      <c r="D53" s="1" t="s">
        <v>200</v>
      </c>
      <c r="E53" s="1" t="s">
        <v>201</v>
      </c>
      <c r="F53" s="1" t="s">
        <v>202</v>
      </c>
      <c r="G53" s="1" t="s">
        <v>203</v>
      </c>
    </row>
    <row r="54" spans="1:10" x14ac:dyDescent="0.3">
      <c r="A54" s="1" t="s">
        <v>52</v>
      </c>
      <c r="B54" s="1" t="s">
        <v>243</v>
      </c>
      <c r="C54" t="s">
        <v>310</v>
      </c>
      <c r="D54">
        <v>3.79</v>
      </c>
      <c r="E54">
        <v>9.32</v>
      </c>
      <c r="F54">
        <v>13.97</v>
      </c>
      <c r="G54">
        <v>4.2300000000000004</v>
      </c>
    </row>
    <row r="55" spans="1:10" x14ac:dyDescent="0.3">
      <c r="A55" s="1" t="s">
        <v>52</v>
      </c>
      <c r="B55" s="1" t="s">
        <v>242</v>
      </c>
      <c r="C55" t="s">
        <v>311</v>
      </c>
      <c r="D55">
        <v>4.9800000000000004</v>
      </c>
      <c r="E55">
        <v>13.06</v>
      </c>
      <c r="F55">
        <v>24.97</v>
      </c>
      <c r="G55">
        <v>5</v>
      </c>
    </row>
    <row r="56" spans="1:10" x14ac:dyDescent="0.3">
      <c r="A56" s="1" t="s">
        <v>52</v>
      </c>
      <c r="B56" s="1" t="s">
        <v>247</v>
      </c>
      <c r="C56" t="s">
        <v>312</v>
      </c>
      <c r="D56">
        <v>6.05</v>
      </c>
      <c r="E56">
        <v>14.86</v>
      </c>
      <c r="F56">
        <v>27.48</v>
      </c>
      <c r="G56">
        <v>6.2</v>
      </c>
    </row>
    <row r="57" spans="1:10" x14ac:dyDescent="0.3">
      <c r="A57" s="1" t="s">
        <v>52</v>
      </c>
      <c r="B57" s="1" t="s">
        <v>246</v>
      </c>
      <c r="C57" t="s">
        <v>313</v>
      </c>
      <c r="D57">
        <v>6.85</v>
      </c>
      <c r="E57">
        <v>18.37</v>
      </c>
      <c r="F57">
        <v>37.96</v>
      </c>
      <c r="G57">
        <v>6.98</v>
      </c>
    </row>
    <row r="58" spans="1:10" x14ac:dyDescent="0.3">
      <c r="A58" s="1" t="s">
        <v>52</v>
      </c>
      <c r="B58" s="1" t="s">
        <v>245</v>
      </c>
      <c r="C58" t="s">
        <v>315</v>
      </c>
      <c r="D58">
        <v>8.66</v>
      </c>
      <c r="E58">
        <v>22.29</v>
      </c>
      <c r="F58">
        <v>48.7</v>
      </c>
      <c r="G58">
        <v>7.83</v>
      </c>
    </row>
    <row r="59" spans="1:10" x14ac:dyDescent="0.3">
      <c r="A59" s="1" t="s">
        <v>52</v>
      </c>
      <c r="B59" s="1" t="s">
        <v>244</v>
      </c>
      <c r="C59" t="s">
        <v>316</v>
      </c>
      <c r="D59">
        <v>9.4600000000000009</v>
      </c>
      <c r="E59">
        <v>25.51</v>
      </c>
      <c r="F59">
        <v>55.88</v>
      </c>
      <c r="G59">
        <v>8.68</v>
      </c>
    </row>
    <row r="62" spans="1:10" ht="21" x14ac:dyDescent="0.4">
      <c r="B62" s="58" t="s">
        <v>248</v>
      </c>
    </row>
    <row r="63" spans="1:10" x14ac:dyDescent="0.3">
      <c r="B63" s="1" t="s">
        <v>196</v>
      </c>
      <c r="C63" s="1" t="s">
        <v>200</v>
      </c>
      <c r="D63" s="1" t="s">
        <v>201</v>
      </c>
      <c r="E63" s="1" t="s">
        <v>202</v>
      </c>
      <c r="F63" s="1" t="s">
        <v>203</v>
      </c>
    </row>
    <row r="64" spans="1:10" x14ac:dyDescent="0.3">
      <c r="A64" s="1" t="s">
        <v>53</v>
      </c>
      <c r="B64" s="1" t="s">
        <v>249</v>
      </c>
      <c r="C64">
        <v>5</v>
      </c>
      <c r="D64">
        <v>12.31</v>
      </c>
      <c r="E64" s="1" t="s">
        <v>250</v>
      </c>
      <c r="F64" s="1" t="s">
        <v>250</v>
      </c>
    </row>
    <row r="65" spans="1:6" x14ac:dyDescent="0.3">
      <c r="A65" s="1" t="s">
        <v>53</v>
      </c>
      <c r="B65" s="1" t="s">
        <v>251</v>
      </c>
      <c r="C65">
        <v>7.24</v>
      </c>
      <c r="D65">
        <v>20.02</v>
      </c>
      <c r="E65" s="1" t="s">
        <v>250</v>
      </c>
      <c r="F65" s="1" t="s">
        <v>250</v>
      </c>
    </row>
    <row r="66" spans="1:6" x14ac:dyDescent="0.3">
      <c r="A66" s="1" t="s">
        <v>53</v>
      </c>
      <c r="B66" s="1" t="s">
        <v>252</v>
      </c>
      <c r="C66">
        <v>8.84</v>
      </c>
      <c r="D66">
        <v>25.12</v>
      </c>
      <c r="E66" s="1" t="s">
        <v>250</v>
      </c>
      <c r="F66" s="1" t="s">
        <v>250</v>
      </c>
    </row>
    <row r="67" spans="1:6" x14ac:dyDescent="0.3">
      <c r="A67" s="1" t="s">
        <v>53</v>
      </c>
      <c r="B67" s="1" t="s">
        <v>253</v>
      </c>
      <c r="C67">
        <v>10.26</v>
      </c>
      <c r="D67">
        <v>29.47</v>
      </c>
      <c r="E67" s="1" t="s">
        <v>250</v>
      </c>
      <c r="F67" s="1" t="s">
        <v>250</v>
      </c>
    </row>
    <row r="68" spans="1:6" x14ac:dyDescent="0.3">
      <c r="A68" s="1" t="s">
        <v>53</v>
      </c>
      <c r="B68" s="1" t="s">
        <v>254</v>
      </c>
      <c r="C68">
        <v>11.73</v>
      </c>
      <c r="D68">
        <v>33.369999999999997</v>
      </c>
      <c r="E68" s="1" t="s">
        <v>250</v>
      </c>
      <c r="F68" s="1" t="s">
        <v>250</v>
      </c>
    </row>
    <row r="71" spans="1:6" ht="21" x14ac:dyDescent="0.4">
      <c r="B71" s="58" t="s">
        <v>255</v>
      </c>
    </row>
    <row r="72" spans="1:6" x14ac:dyDescent="0.3">
      <c r="B72" s="1" t="s">
        <v>196</v>
      </c>
      <c r="C72" s="1" t="s">
        <v>200</v>
      </c>
      <c r="D72" s="1" t="s">
        <v>201</v>
      </c>
      <c r="E72" s="1" t="s">
        <v>202</v>
      </c>
      <c r="F72" s="1" t="s">
        <v>203</v>
      </c>
    </row>
    <row r="73" spans="1:6" x14ac:dyDescent="0.3">
      <c r="A73" s="1" t="s">
        <v>54</v>
      </c>
      <c r="B73" s="1" t="s">
        <v>256</v>
      </c>
      <c r="C73">
        <v>3.1</v>
      </c>
      <c r="D73">
        <v>10.62</v>
      </c>
      <c r="E73">
        <v>4.82</v>
      </c>
      <c r="F73">
        <v>5.9</v>
      </c>
    </row>
    <row r="74" spans="1:6" x14ac:dyDescent="0.3">
      <c r="A74" s="1" t="s">
        <v>54</v>
      </c>
      <c r="B74" s="1" t="s">
        <v>257</v>
      </c>
      <c r="C74">
        <v>4.45</v>
      </c>
      <c r="D74">
        <v>14.61</v>
      </c>
      <c r="E74">
        <v>14.6</v>
      </c>
      <c r="F74">
        <v>6.32</v>
      </c>
    </row>
    <row r="75" spans="1:6" x14ac:dyDescent="0.3">
      <c r="A75" s="1" t="s">
        <v>54</v>
      </c>
      <c r="B75" s="1" t="s">
        <v>258</v>
      </c>
      <c r="C75">
        <v>6.43</v>
      </c>
      <c r="D75">
        <v>19.809999999999999</v>
      </c>
      <c r="E75">
        <v>26.08</v>
      </c>
      <c r="F75">
        <v>7.01</v>
      </c>
    </row>
    <row r="76" spans="1:6" x14ac:dyDescent="0.3">
      <c r="A76" s="1" t="s">
        <v>54</v>
      </c>
      <c r="B76" s="1" t="s">
        <v>259</v>
      </c>
      <c r="C76">
        <v>8.41</v>
      </c>
      <c r="D76">
        <v>25.47</v>
      </c>
      <c r="E76">
        <v>39.71</v>
      </c>
      <c r="F76">
        <v>7.74</v>
      </c>
    </row>
    <row r="77" spans="1:6" x14ac:dyDescent="0.3">
      <c r="A77" s="1" t="s">
        <v>54</v>
      </c>
      <c r="B77" s="1" t="s">
        <v>260</v>
      </c>
      <c r="C77">
        <v>10.52</v>
      </c>
      <c r="D77">
        <v>31.93</v>
      </c>
      <c r="E77">
        <v>54.08</v>
      </c>
      <c r="F77">
        <v>8.75</v>
      </c>
    </row>
    <row r="78" spans="1:6" x14ac:dyDescent="0.3">
      <c r="A78" s="1" t="s">
        <v>54</v>
      </c>
      <c r="B78" s="1" t="s">
        <v>261</v>
      </c>
      <c r="C78">
        <v>12.54</v>
      </c>
      <c r="D78">
        <v>37.869999999999997</v>
      </c>
      <c r="E78">
        <v>70.11</v>
      </c>
      <c r="F78">
        <v>9.82</v>
      </c>
    </row>
    <row r="81" spans="1:7" ht="21" x14ac:dyDescent="0.4">
      <c r="B81" s="58" t="s">
        <v>262</v>
      </c>
    </row>
    <row r="82" spans="1:7" x14ac:dyDescent="0.3">
      <c r="B82" s="1" t="s">
        <v>308</v>
      </c>
      <c r="C82" s="1" t="s">
        <v>309</v>
      </c>
      <c r="D82" s="1" t="s">
        <v>200</v>
      </c>
      <c r="E82" s="1" t="s">
        <v>201</v>
      </c>
      <c r="F82" s="1" t="s">
        <v>202</v>
      </c>
      <c r="G82" s="1" t="s">
        <v>203</v>
      </c>
    </row>
    <row r="83" spans="1:7" x14ac:dyDescent="0.3">
      <c r="A83" s="1" t="s">
        <v>75</v>
      </c>
      <c r="B83" s="1" t="s">
        <v>263</v>
      </c>
      <c r="C83" t="s">
        <v>310</v>
      </c>
      <c r="D83">
        <v>4.13</v>
      </c>
      <c r="E83">
        <v>12.43</v>
      </c>
      <c r="F83">
        <v>11.25</v>
      </c>
      <c r="G83">
        <v>0.71</v>
      </c>
    </row>
    <row r="84" spans="1:7" x14ac:dyDescent="0.3">
      <c r="A84" s="1" t="s">
        <v>75</v>
      </c>
      <c r="B84" s="1" t="s">
        <v>264</v>
      </c>
      <c r="C84" t="s">
        <v>311</v>
      </c>
      <c r="D84">
        <v>6.73</v>
      </c>
      <c r="E84">
        <v>19.23</v>
      </c>
      <c r="F84">
        <v>16.86</v>
      </c>
      <c r="G84">
        <v>7.17</v>
      </c>
    </row>
    <row r="85" spans="1:7" x14ac:dyDescent="0.3">
      <c r="A85" s="1" t="s">
        <v>75</v>
      </c>
      <c r="B85" s="1" t="s">
        <v>266</v>
      </c>
      <c r="C85" t="s">
        <v>312</v>
      </c>
      <c r="D85">
        <v>9.73</v>
      </c>
      <c r="E85">
        <v>28.31</v>
      </c>
      <c r="F85">
        <v>38.43</v>
      </c>
      <c r="G85">
        <v>8.9</v>
      </c>
    </row>
    <row r="86" spans="1:7" x14ac:dyDescent="0.3">
      <c r="A86" s="1" t="s">
        <v>75</v>
      </c>
      <c r="B86" s="1" t="s">
        <v>267</v>
      </c>
      <c r="C86" t="s">
        <v>313</v>
      </c>
      <c r="D86">
        <v>11.27</v>
      </c>
      <c r="E86">
        <v>33.020000000000003</v>
      </c>
      <c r="F86">
        <v>50.83</v>
      </c>
      <c r="G86">
        <v>10.029999999999999</v>
      </c>
    </row>
    <row r="87" spans="1:7" x14ac:dyDescent="0.3">
      <c r="A87" s="1" t="s">
        <v>75</v>
      </c>
      <c r="B87" s="1" t="s">
        <v>265</v>
      </c>
      <c r="C87" t="s">
        <v>315</v>
      </c>
      <c r="D87">
        <v>12.62</v>
      </c>
      <c r="E87">
        <v>36.89</v>
      </c>
      <c r="F87">
        <v>60.59</v>
      </c>
      <c r="G87">
        <v>10.91</v>
      </c>
    </row>
    <row r="90" spans="1:7" ht="21" x14ac:dyDescent="0.4">
      <c r="B90" s="58" t="s">
        <v>268</v>
      </c>
    </row>
    <row r="91" spans="1:7" x14ac:dyDescent="0.3">
      <c r="B91" s="1" t="s">
        <v>196</v>
      </c>
      <c r="C91" s="1" t="s">
        <v>200</v>
      </c>
      <c r="D91" s="1" t="s">
        <v>201</v>
      </c>
      <c r="E91" s="1" t="s">
        <v>202</v>
      </c>
      <c r="F91" s="1" t="s">
        <v>203</v>
      </c>
    </row>
    <row r="92" spans="1:7" x14ac:dyDescent="0.3">
      <c r="A92" s="1" t="s">
        <v>55</v>
      </c>
      <c r="B92" s="1" t="s">
        <v>269</v>
      </c>
      <c r="C92">
        <v>7.07</v>
      </c>
      <c r="D92">
        <v>16.61</v>
      </c>
      <c r="E92">
        <v>17.850000000000001</v>
      </c>
      <c r="F92">
        <v>4.43</v>
      </c>
    </row>
    <row r="93" spans="1:7" x14ac:dyDescent="0.3">
      <c r="A93" s="1" t="s">
        <v>55</v>
      </c>
      <c r="B93" s="1" t="s">
        <v>270</v>
      </c>
      <c r="C93">
        <v>7.74</v>
      </c>
      <c r="D93">
        <v>18.05</v>
      </c>
      <c r="E93">
        <v>21.72</v>
      </c>
      <c r="F93">
        <v>4.82</v>
      </c>
    </row>
    <row r="94" spans="1:7" x14ac:dyDescent="0.3">
      <c r="A94" s="1" t="s">
        <v>55</v>
      </c>
      <c r="B94" s="1" t="s">
        <v>271</v>
      </c>
      <c r="C94">
        <v>8.3800000000000008</v>
      </c>
      <c r="D94">
        <v>19.72</v>
      </c>
      <c r="E94">
        <v>26.02</v>
      </c>
      <c r="F94">
        <v>5.29</v>
      </c>
    </row>
    <row r="95" spans="1:7" x14ac:dyDescent="0.3">
      <c r="A95" s="1" t="s">
        <v>55</v>
      </c>
      <c r="B95" s="1" t="s">
        <v>272</v>
      </c>
      <c r="C95">
        <v>9.08</v>
      </c>
      <c r="D95">
        <v>21.57</v>
      </c>
      <c r="E95">
        <v>30.83</v>
      </c>
      <c r="F95">
        <v>5.8</v>
      </c>
    </row>
    <row r="96" spans="1:7" x14ac:dyDescent="0.3">
      <c r="A96" s="1" t="s">
        <v>55</v>
      </c>
      <c r="B96" s="1" t="s">
        <v>273</v>
      </c>
      <c r="C96">
        <v>9.84</v>
      </c>
      <c r="D96">
        <v>23.41</v>
      </c>
      <c r="E96">
        <v>35.97</v>
      </c>
      <c r="F96">
        <v>6.4</v>
      </c>
    </row>
    <row r="97" spans="1:7" x14ac:dyDescent="0.3">
      <c r="A97" s="1" t="s">
        <v>55</v>
      </c>
      <c r="B97" s="1" t="s">
        <v>274</v>
      </c>
      <c r="C97">
        <v>10.64</v>
      </c>
      <c r="D97">
        <v>25.49</v>
      </c>
      <c r="E97">
        <v>41.59</v>
      </c>
      <c r="F97">
        <v>7.11</v>
      </c>
    </row>
    <row r="100" spans="1:7" ht="21" x14ac:dyDescent="0.4">
      <c r="B100" s="58" t="s">
        <v>275</v>
      </c>
    </row>
    <row r="101" spans="1:7" x14ac:dyDescent="0.3">
      <c r="B101" s="1" t="s">
        <v>196</v>
      </c>
      <c r="C101" s="1" t="s">
        <v>200</v>
      </c>
      <c r="D101" s="1" t="s">
        <v>201</v>
      </c>
      <c r="E101" s="1" t="s">
        <v>202</v>
      </c>
      <c r="F101" s="1" t="s">
        <v>203</v>
      </c>
    </row>
    <row r="102" spans="1:7" x14ac:dyDescent="0.3">
      <c r="A102" s="1" t="s">
        <v>56</v>
      </c>
      <c r="B102" s="1" t="s">
        <v>276</v>
      </c>
      <c r="C102">
        <v>5.0199999999999996</v>
      </c>
      <c r="D102">
        <v>11.78</v>
      </c>
      <c r="E102">
        <v>9.9499999999999993</v>
      </c>
      <c r="F102">
        <v>5.68</v>
      </c>
    </row>
    <row r="103" spans="1:7" x14ac:dyDescent="0.3">
      <c r="A103" s="1" t="s">
        <v>56</v>
      </c>
      <c r="B103" s="1" t="s">
        <v>277</v>
      </c>
      <c r="C103">
        <v>6.8</v>
      </c>
      <c r="D103">
        <v>15.62</v>
      </c>
      <c r="E103">
        <v>20.399999999999999</v>
      </c>
      <c r="F103">
        <v>6.56</v>
      </c>
    </row>
    <row r="104" spans="1:7" x14ac:dyDescent="0.3">
      <c r="A104" s="1" t="s">
        <v>56</v>
      </c>
      <c r="B104" s="1" t="s">
        <v>278</v>
      </c>
      <c r="C104">
        <v>8.59</v>
      </c>
      <c r="D104">
        <v>22.43</v>
      </c>
      <c r="E104">
        <v>34.44</v>
      </c>
      <c r="F104">
        <v>7.64</v>
      </c>
    </row>
    <row r="105" spans="1:7" x14ac:dyDescent="0.3">
      <c r="A105" s="1" t="s">
        <v>56</v>
      </c>
      <c r="B105" s="1" t="s">
        <v>279</v>
      </c>
      <c r="C105">
        <v>10.45</v>
      </c>
      <c r="D105">
        <v>25.62</v>
      </c>
      <c r="E105">
        <v>44.94</v>
      </c>
      <c r="F105">
        <v>8.73</v>
      </c>
    </row>
    <row r="106" spans="1:7" x14ac:dyDescent="0.3">
      <c r="A106" s="1" t="s">
        <v>56</v>
      </c>
      <c r="B106" s="1" t="s">
        <v>280</v>
      </c>
      <c r="C106">
        <v>13.24</v>
      </c>
      <c r="D106">
        <v>32.200000000000003</v>
      </c>
      <c r="E106">
        <v>58.57</v>
      </c>
      <c r="F106">
        <v>10.039999999999999</v>
      </c>
    </row>
    <row r="109" spans="1:7" ht="21" x14ac:dyDescent="0.4">
      <c r="B109" s="58" t="s">
        <v>281</v>
      </c>
    </row>
    <row r="110" spans="1:7" x14ac:dyDescent="0.3">
      <c r="B110" s="1" t="s">
        <v>308</v>
      </c>
      <c r="C110" s="1" t="s">
        <v>309</v>
      </c>
      <c r="D110" s="1" t="s">
        <v>200</v>
      </c>
      <c r="E110" s="1" t="s">
        <v>201</v>
      </c>
      <c r="F110" s="1" t="s">
        <v>202</v>
      </c>
      <c r="G110" s="1" t="s">
        <v>203</v>
      </c>
    </row>
    <row r="111" spans="1:7" x14ac:dyDescent="0.3">
      <c r="A111" s="1" t="s">
        <v>57</v>
      </c>
      <c r="B111" s="1" t="s">
        <v>284</v>
      </c>
      <c r="C111" t="s">
        <v>310</v>
      </c>
      <c r="D111">
        <v>5.07</v>
      </c>
      <c r="E111">
        <v>11.32</v>
      </c>
      <c r="F111">
        <v>10.49</v>
      </c>
      <c r="G111">
        <v>5</v>
      </c>
    </row>
    <row r="112" spans="1:7" x14ac:dyDescent="0.3">
      <c r="A112" s="1" t="s">
        <v>57</v>
      </c>
      <c r="B112" s="1" t="s">
        <v>283</v>
      </c>
      <c r="C112" t="s">
        <v>311</v>
      </c>
      <c r="D112">
        <v>6.31</v>
      </c>
      <c r="E112">
        <v>15.68</v>
      </c>
      <c r="F112">
        <v>19.350000000000001</v>
      </c>
      <c r="G112">
        <v>5.85</v>
      </c>
    </row>
    <row r="113" spans="1:7" x14ac:dyDescent="0.3">
      <c r="A113" s="1" t="s">
        <v>57</v>
      </c>
      <c r="B113" s="1" t="s">
        <v>285</v>
      </c>
      <c r="C113" t="s">
        <v>312</v>
      </c>
      <c r="D113">
        <v>7.16</v>
      </c>
      <c r="E113">
        <v>18.53</v>
      </c>
      <c r="F113">
        <v>26.34</v>
      </c>
      <c r="G113">
        <v>6.56</v>
      </c>
    </row>
    <row r="114" spans="1:7" x14ac:dyDescent="0.3">
      <c r="A114" s="1" t="s">
        <v>57</v>
      </c>
      <c r="B114" s="1" t="s">
        <v>286</v>
      </c>
      <c r="C114" t="s">
        <v>313</v>
      </c>
      <c r="D114">
        <v>8.39</v>
      </c>
      <c r="E114">
        <v>22.5</v>
      </c>
      <c r="F114">
        <v>33.130000000000003</v>
      </c>
      <c r="G114">
        <v>7.45</v>
      </c>
    </row>
    <row r="115" spans="1:7" x14ac:dyDescent="0.3">
      <c r="A115" s="1" t="s">
        <v>57</v>
      </c>
      <c r="B115" s="1" t="s">
        <v>282</v>
      </c>
      <c r="C115" t="s">
        <v>315</v>
      </c>
      <c r="D115">
        <v>8.9600000000000009</v>
      </c>
      <c r="E115">
        <v>23.95</v>
      </c>
      <c r="F115">
        <v>40.479999999999997</v>
      </c>
      <c r="G115">
        <v>8.65</v>
      </c>
    </row>
    <row r="118" spans="1:7" ht="21" x14ac:dyDescent="0.4">
      <c r="B118" s="58" t="s">
        <v>287</v>
      </c>
    </row>
    <row r="119" spans="1:7" x14ac:dyDescent="0.3">
      <c r="B119" s="1" t="s">
        <v>308</v>
      </c>
      <c r="C119" s="1" t="s">
        <v>309</v>
      </c>
      <c r="D119" s="1" t="s">
        <v>200</v>
      </c>
      <c r="E119" s="1" t="s">
        <v>201</v>
      </c>
      <c r="F119" s="1" t="s">
        <v>202</v>
      </c>
      <c r="G119" s="1" t="s">
        <v>203</v>
      </c>
    </row>
    <row r="120" spans="1:7" x14ac:dyDescent="0.3">
      <c r="A120" s="1" t="s">
        <v>92</v>
      </c>
      <c r="B120" s="1" t="s">
        <v>291</v>
      </c>
      <c r="C120" t="s">
        <v>310</v>
      </c>
      <c r="D120">
        <v>3.99</v>
      </c>
      <c r="E120">
        <v>10.55</v>
      </c>
      <c r="F120">
        <v>9.52</v>
      </c>
      <c r="G120">
        <v>6.03</v>
      </c>
    </row>
    <row r="121" spans="1:7" x14ac:dyDescent="0.3">
      <c r="A121" s="1" t="s">
        <v>92</v>
      </c>
      <c r="B121" s="1" t="s">
        <v>289</v>
      </c>
      <c r="C121" t="s">
        <v>311</v>
      </c>
      <c r="D121">
        <v>5.54</v>
      </c>
      <c r="E121">
        <v>15.02</v>
      </c>
      <c r="F121">
        <v>22.25</v>
      </c>
      <c r="G121">
        <v>7.04</v>
      </c>
    </row>
    <row r="122" spans="1:7" x14ac:dyDescent="0.3">
      <c r="A122" s="1" t="s">
        <v>92</v>
      </c>
      <c r="B122" s="1" t="s">
        <v>290</v>
      </c>
      <c r="C122" t="s">
        <v>312</v>
      </c>
      <c r="D122">
        <v>7.3</v>
      </c>
      <c r="E122">
        <v>18.59</v>
      </c>
      <c r="F122">
        <v>33.61</v>
      </c>
      <c r="G122">
        <v>8.3000000000000007</v>
      </c>
    </row>
    <row r="123" spans="1:7" x14ac:dyDescent="0.3">
      <c r="A123" s="1" t="s">
        <v>92</v>
      </c>
      <c r="B123" s="1" t="s">
        <v>288</v>
      </c>
      <c r="C123" t="s">
        <v>313</v>
      </c>
      <c r="D123">
        <v>8.27</v>
      </c>
      <c r="E123">
        <v>18.97</v>
      </c>
      <c r="F123">
        <v>40.1</v>
      </c>
      <c r="G123">
        <v>9.33</v>
      </c>
    </row>
    <row r="126" spans="1:7" ht="21" x14ac:dyDescent="0.4">
      <c r="B126" s="58" t="s">
        <v>292</v>
      </c>
    </row>
    <row r="127" spans="1:7" x14ac:dyDescent="0.3">
      <c r="B127" s="1" t="s">
        <v>308</v>
      </c>
      <c r="C127" s="1" t="s">
        <v>309</v>
      </c>
      <c r="D127" s="1" t="s">
        <v>200</v>
      </c>
      <c r="E127" s="1" t="s">
        <v>201</v>
      </c>
      <c r="F127" s="1" t="s">
        <v>202</v>
      </c>
      <c r="G127" s="1" t="s">
        <v>203</v>
      </c>
    </row>
    <row r="128" spans="1:7" x14ac:dyDescent="0.3">
      <c r="A128" s="1" t="s">
        <v>58</v>
      </c>
      <c r="B128" s="1" t="s">
        <v>296</v>
      </c>
      <c r="C128" t="s">
        <v>310</v>
      </c>
      <c r="D128">
        <v>6.57</v>
      </c>
      <c r="E128">
        <v>15.08</v>
      </c>
      <c r="F128">
        <v>14.2</v>
      </c>
      <c r="G128">
        <v>4.3600000000000003</v>
      </c>
    </row>
    <row r="129" spans="1:7" x14ac:dyDescent="0.3">
      <c r="A129" s="1" t="s">
        <v>58</v>
      </c>
      <c r="B129" s="1" t="s">
        <v>295</v>
      </c>
      <c r="C129" t="s">
        <v>311</v>
      </c>
      <c r="D129">
        <v>8.08</v>
      </c>
      <c r="E129">
        <v>18.96</v>
      </c>
      <c r="F129">
        <v>21.81</v>
      </c>
      <c r="G129">
        <v>5.69</v>
      </c>
    </row>
    <row r="130" spans="1:7" x14ac:dyDescent="0.3">
      <c r="A130" s="1" t="s">
        <v>58</v>
      </c>
      <c r="B130" s="1" t="s">
        <v>294</v>
      </c>
      <c r="C130" t="s">
        <v>312</v>
      </c>
      <c r="D130">
        <v>9.68</v>
      </c>
      <c r="E130">
        <v>23.8</v>
      </c>
      <c r="F130">
        <v>31.19</v>
      </c>
      <c r="G130">
        <v>7.1</v>
      </c>
    </row>
    <row r="131" spans="1:7" x14ac:dyDescent="0.3">
      <c r="A131" s="1" t="s">
        <v>58</v>
      </c>
      <c r="B131" s="1" t="s">
        <v>297</v>
      </c>
      <c r="C131" t="s">
        <v>313</v>
      </c>
      <c r="D131">
        <v>11.84</v>
      </c>
      <c r="E131">
        <v>29.97</v>
      </c>
      <c r="F131">
        <v>44.15</v>
      </c>
      <c r="G131">
        <v>8.26</v>
      </c>
    </row>
    <row r="132" spans="1:7" x14ac:dyDescent="0.3">
      <c r="A132" s="1" t="s">
        <v>58</v>
      </c>
      <c r="B132" s="1" t="s">
        <v>293</v>
      </c>
      <c r="C132" t="s">
        <v>315</v>
      </c>
      <c r="D132">
        <v>13.69</v>
      </c>
      <c r="E132">
        <v>35.04</v>
      </c>
      <c r="F132">
        <v>54.73</v>
      </c>
      <c r="G132">
        <v>9.67</v>
      </c>
    </row>
    <row r="135" spans="1:7" ht="21" x14ac:dyDescent="0.4">
      <c r="B135" s="58" t="s">
        <v>298</v>
      </c>
    </row>
    <row r="136" spans="1:7" x14ac:dyDescent="0.3">
      <c r="B136" s="1" t="s">
        <v>308</v>
      </c>
      <c r="C136" s="1" t="s">
        <v>309</v>
      </c>
      <c r="D136" s="1" t="s">
        <v>200</v>
      </c>
      <c r="E136" s="1" t="s">
        <v>201</v>
      </c>
      <c r="F136" s="1" t="s">
        <v>202</v>
      </c>
      <c r="G136" s="1" t="s">
        <v>203</v>
      </c>
    </row>
    <row r="137" spans="1:7" x14ac:dyDescent="0.3">
      <c r="A137" t="s">
        <v>59</v>
      </c>
      <c r="B137" s="1" t="s">
        <v>301</v>
      </c>
      <c r="C137" t="s">
        <v>310</v>
      </c>
      <c r="D137">
        <v>9.1199999999999992</v>
      </c>
      <c r="E137">
        <v>27.23</v>
      </c>
      <c r="F137">
        <v>42.22</v>
      </c>
      <c r="G137">
        <v>8.0399999999999991</v>
      </c>
    </row>
    <row r="138" spans="1:7" x14ac:dyDescent="0.3">
      <c r="A138" t="s">
        <v>59</v>
      </c>
      <c r="B138" s="1" t="s">
        <v>305</v>
      </c>
      <c r="C138" t="s">
        <v>311</v>
      </c>
      <c r="D138">
        <v>8.94</v>
      </c>
      <c r="E138">
        <v>25.75</v>
      </c>
      <c r="F138">
        <v>48.35</v>
      </c>
      <c r="G138">
        <v>7.88</v>
      </c>
    </row>
    <row r="139" spans="1:7" x14ac:dyDescent="0.3">
      <c r="A139" t="s">
        <v>59</v>
      </c>
      <c r="B139" s="1" t="s">
        <v>300</v>
      </c>
      <c r="C139" t="s">
        <v>312</v>
      </c>
      <c r="D139">
        <v>8.3800000000000008</v>
      </c>
      <c r="E139">
        <v>22.61</v>
      </c>
      <c r="F139">
        <v>36.43</v>
      </c>
      <c r="G139">
        <v>7.41</v>
      </c>
    </row>
    <row r="140" spans="1:7" x14ac:dyDescent="0.3">
      <c r="A140" t="s">
        <v>59</v>
      </c>
      <c r="B140" s="1" t="s">
        <v>302</v>
      </c>
      <c r="C140" t="s">
        <v>313</v>
      </c>
      <c r="D140">
        <v>8.32</v>
      </c>
      <c r="E140">
        <v>23.57</v>
      </c>
      <c r="F140">
        <v>32.5</v>
      </c>
      <c r="G140">
        <v>7.17</v>
      </c>
    </row>
    <row r="141" spans="1:7" x14ac:dyDescent="0.3">
      <c r="A141" t="s">
        <v>59</v>
      </c>
      <c r="B141" s="1" t="s">
        <v>299</v>
      </c>
      <c r="C141" t="s">
        <v>315</v>
      </c>
      <c r="D141">
        <v>7.77</v>
      </c>
      <c r="E141">
        <v>21.9</v>
      </c>
      <c r="F141">
        <v>32.61</v>
      </c>
      <c r="G141">
        <v>8.3000000000000007</v>
      </c>
    </row>
    <row r="142" spans="1:7" x14ac:dyDescent="0.3">
      <c r="A142" t="s">
        <v>59</v>
      </c>
      <c r="B142" s="1" t="s">
        <v>303</v>
      </c>
      <c r="C142" t="s">
        <v>316</v>
      </c>
      <c r="D142">
        <v>8.3699999999999992</v>
      </c>
      <c r="E142">
        <v>21.83</v>
      </c>
      <c r="F142">
        <v>34.43</v>
      </c>
      <c r="G142">
        <v>7.57</v>
      </c>
    </row>
    <row r="143" spans="1:7" x14ac:dyDescent="0.3">
      <c r="A143" t="s">
        <v>59</v>
      </c>
      <c r="B143" s="1" t="s">
        <v>304</v>
      </c>
      <c r="C143" t="s">
        <v>317</v>
      </c>
      <c r="D143">
        <v>11.64</v>
      </c>
      <c r="E143">
        <v>32.020000000000003</v>
      </c>
      <c r="F143">
        <v>46.46</v>
      </c>
      <c r="G143">
        <v>9.9499999999999993</v>
      </c>
    </row>
  </sheetData>
  <pageMargins left="0.7" right="0.7" top="0.75" bottom="0.75" header="0.3" footer="0.3"/>
  <pageSetup paperSize="9" orientation="portrait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0 9 f a e 0 4 - 1 8 f 3 - 4 2 f 0 - 9 1 b e - 7 b f d 8 1 2 7 c a 2 4 "   x m l n s = " h t t p : / / s c h e m a s . m i c r o s o f t . c o m / D a t a M a s h u p " > A A A A A E Q N A A B Q S w M E F A A C A A g A 7 l I 3 W z m I l L q m A A A A 9 g A A A B I A H A B D b 2 5 m a W c v U G F j a 2 F n Z S 5 4 b W w g o h g A K K A U A A A A A A A A A A A A A A A A A A A A A A A A A A A A h Y 9 N D o I w G E S v Q r q n P 2 i U k I + S 6 M K N J C Y m x m 1 T K z R C M b R Y 7 u b C I 3 k F M Y q 6 c z l v 3 m L m f r 1 B 1 t d V c F G t 1 Y 1 J E c M U B c r I 5 q B N k a L O H c M Y Z R w 2 Q p 5 E o Y J B N j b p 7 S F F p X P n h B D v P f Y T 3 L Q F i S h l Z J + v t 7 J U t U A f W f + X Q 2 2 s E 0 Y q x G H 3 G s M j z K Y z z O Y x p k B G C L k 2 X y E a 9 j 7 b H w j L r n J d q 7 g y 4 W o B Z I x A 3 h / 4 A 1 B L A w Q U A A I A C A D u U j d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l I 3 W 0 2 b 1 u g 8 C g A A l F I B A B M A H A B G b 3 J t d W x h c y 9 T Z W N 0 a W 9 u M S 5 t I K I Y A C i g F A A A A A A A A A A A A A A A A A A A A A A A A A A A A O 2 d e 2 + b y B r G / 6 / U 7 z C i U t f Z D S l g b O M e Z V f O r e 0 q O Y 3 i 7 K 5 0 o q g a w 9 h G i y G C c S 5 a 7 X c / g + 3 E + N Z A c C i X p 1 I b B T z v w H t z / Z t n T M B M b n s u 6 U 5 / q v 9 5 + + b t m 2 B I f W a R d 1 L X s 5 j f Y / 6 A n D O / 7 / k j 6 p p M I v v E Y f z t G y L + d L 2 x b z J x 5 C / W 2 z v w v b u A + Y e e y 5 n L g 5 o 0 5 P w m + P j h w 9 3 d 3 V 6 f U Z c 6 D 9 w 2 g z 3 T G 3 2 4 p D 2 H 7 d H g 5 v 6 3 L r 1 l 1 g U L x g 4 P v h z t 0 y a 1 N N p U Z G Y Y d b m v q K r c 0 z R D V h R N 0 w 1 D N X r t 1 v t 7 Z 1 9 9 / 4 e Y T Q x o n z T b e s M 4 l O v H x 8 e y f n S g y E Z T O Z H r 7 U a 7 3 W n W N b W u i w E X r O + z Y H h E O d 1 X p Z 3 d 6 R 2 8 k 4 7 v u U 9 N L u 5 4 c k 3 k x P d G 5 D M f O e G d h j / 3 J s d r 0 3 v d J f / 8 I x 1 6 z n j k q t I u k S 4 7 B 6 f H V 7 a 1 / x P v O b O b + O m a / E p + F n 8 v L 8 J / j q 5 M z w l u q L s v S a o i S d c f X Y / X r k J v i Y P X O x 9 d P p T N o e 1 Y N X X 6 i 0 M D / n R k l y S d Q 0 z x a H 3 2 6 3 e n M G J O M b 3 s 2 T z h Z c e / C 2 N H + l d 4 b u Y 4 r T S O I 7 + s W t h 8 k d q K h V Y W r p 9 c Z G w L 6 y 4 y G r w 6 g v f k l 2 Q W 6 i s W m s U I f z I L 6 2 4 z m k A 6 E m i L C Z T M g r 5 i o V G V F E x m Y Z 2 j o k n c Q B L n K o m T W W i s W N B R B o l c H d v C O l d H C 6 m J Q i p Z I S W z 0 F y x U E c p Z l e K y S y s C 1 a 0 m F s o Z h T z U n 4 k s 9 B a s a C h H R S p H S S z s C 7 c 0 Y Z i o K G g o W y 9 o S S z Y L w 4 Y d C S S t K S k l l Y l z D R p t b O p q l F p x T D M 5 p T T H p 1 4 d 1 1 m c N M 7 v n 7 z 0 0 q X c 9 X Y g 6 H 1 B 2 E 6 z A P N 5 N l p u k a 0 a V P 3 S B c f Z r e S n g y q H 1 v 2 W Z 3 Y Y W G i 9 c T z u 7 5 0 g L E u u P 1 D c f 1 D c c b G 4 4 3 N x x v b T h u b D j e 3 n B 8 E s 7 5 i X / n L r x g I + 8 2 9 I l 3 Q 0 Q Y g r k b u 3 / b N 7 U l H + + q 8 5 H n w n 9 e 6 M 7 P j F r M j 4 y c n Z k d r 6 2 Z R M R 8 9 q K O 4 3 R N 6 l A / 2 O f + m G 0 I r v p s d F e u J g z q i j d U M v J E D h 6 O R 2 O H c v u W R d Y p u U d O R W q S s / A V 5 N i 1 3 t W c / s 7 X W + Z T x 3 m 0 5 I 5 H P e Z P b N W 3 a K u 5 R V s q e W D U 3 9 I t b s 1 U 4 / V M / e m F P x 2 b P 6 x Y W j M 6 b a F M X x f J 9 u m J 2 e H a c t 7 u L j T x p 0 k W D L t 0 t N 5 w e G J u e P k K Z h k u n Y x d i / x X v F S K X m / H s s R r J + c u 7 O D v u V l x Y m q h t j r 3 k 7 W J v 0 h N J a f e H Q v 4 j j j D q D k k d p 9 c C s f s h W v 2 1 B a X d f U 0 + 3 V 4 f 3 T M b W 8 c S D u E D 5 l L V M K c g D 0 3 6 k D U v 8 g D 6 3 G U F m v U J / E e w 4 e P Y + q x x n S s W + b y s R + 5 R H 0 6 U D r 2 f c + X o m H x f N F I 1 g d m c m o e m W V f i 6 D P g / I 9 n 6 Z q S K k 6 U K q W k 6 b H p G k q a b p I o r Y R q a O u 5 4 d v K + H b F u k 9 E H + h l s K T t X W 5 E t b m x q h / D V + 8 1 w l M 5 l q 2 O x B V + / a N 7 X 5 v w k W Z z T n 1 R 8 w N Z T h Z y m z 0 X p M q L b M t s z Z k N p D Z 5 N p x k N l U O n i Q 2 U B m U 3 h 0 W p E U h M y m z E k M m U 2 B y D l k N m U u J M h s C l S K k N m g m P O + K o 5 2 U K B 2 A J k N G k r e G w p k N m h J k N l A Z g O Z D W Q 2 k N l A Z l M R m U 1 M b Y 0 o 4 W 8 n 9 j 2 z v n 1 x T U 9 c R i K N z R H r M z c Q Y U w m s l k W 9 M S T 2 Y j D A f N v J 2 m z p L O J K Q X 6 d u r d P Y 5 s J B t 5 N h c S N Z O N / G w P n v R E r Z j u u b E 5 d b 4 t a p G M l 2 q R 2 v E G D g Y + C 6 K x V J V s R U x Q L h V M u Z R c s Z R E p r R R n n T M h 7 b 4 X 0 e m M q V W X V d V R b V k Z k K m B J l S r h 0 H m V K l g w e Z E m R K h U f P F U l B y J T K n M S Q K R V o 5 Q E y p T I X E m R K B S p F y J R Q z H l X F a A d F K g d Q K a E h p L 3 h g K Z E l o S Z E q Q K U G m B J k S Z E q Q K U G m t C R T I h O Z E q m A T I m 8 W K Z E z p h l j 0 c v U y q R F y u V C J R K U C p B q T R T K n V + J w f M y V a f R F u s r 7 V N H f q k z O A J 9 E n Q J 0 G f B H 3 S q 4 E u 6 J P y y 5 w r k o L Q J 5 U 5 i a F P K t C S A / R J Z S 4 k 6 J M K V I r Q J 6 G Y 8 y 4 n Q D s o U D u A P g k N J e 8 N B f o k t C T o k 6 B P g j 4 J + i T o k 6 B P g j 5 p k z 6 J M 5 8 F H A o l K J S g U I J C K Y 8 K p Q v v Q Z T E q e d a G T / t r W f o T a 3 d U O S + V j 6 Z U i t / C C W D h e p G a p V S L v 2 W F j 1 l s D a a F B S s u 8 i 0 I q W S x i 4 t N s x g O W 4 b 0 U 8 L u + q p N U r I n w 2 O T Y u d M 1 g B y k c G p s W t W m q J E n L 4 1 X I 4 7 d J J B o s O Z a m C t I s O a m q F U v I 6 S i u j e M m M Y P W x W X 2 F E T v w 8 7 P 4 + c U 5 9 F L 6 3 J z T 5 9 a r w + f t 0 G d S U 0 P U y g K + E x N E r 4 D k e P x 5 H R K O h 6 D P P F E H l L N k C H o R x 8 a D z 8 f u c E K B k 4 H n o w f h Y N t c A s 5 Z c d j F A F Y V b p L e A / E X S i A u 5 F z 0 X 2 z e + T T h I v f s c u p a 1 L f I q d 1 n 2 X 5 / f J M a S p M Z c r 8 F 8 A n w m W O / A X x W O X Y A n w C f R Y d G F c l A g M 8 S 5 z D A J 8 A n w C f A J 8 B n D s D n 0 + 2 9 A H t u K 3 + 2 B D 2 j v G T Z 9 N K 3 W L F B x u I w h b Z V Q 2 3 0 5 X 4 b j A S M J M d + A y O p c u z A S M B I i v 7 5 s i I Z C E Z S 4 h w G I w E j A S M B I w E j y Q E j K Z k 4 L D 4 n 6 Z o e 5 3 Y w J H / Z V q g 8 y Z K Y m L 0 e b W u s K f c Z i A m I S Y 7 9 B m J S 5 d i B m I C Y F P 3 T Z k U y E M S k x D k M Y g J i A m I C Y g J i A m J S r O 1 0 P 2 g 3 3 U n i j X Q n 3 t h P t o H u c u i z h L v n L u + 8 Z F v n v r p s a d c c N s B V c Q N c 5 9 a + p Z k i y r q m s F 6 D a r K i G T o Q J R B l b v 0 G R F n l 2 A F R A l E W H e 9 U J A O B K E u c w 0 C U Q J R A l C V C l I n w U h y 6 9 A z 5 X K F K g J 9 l h Z + L 9 G P R + Y v c 4 5 Q N q E P e k 0 / M D S 8 j U w J i s Z 6 h 9 3 V V V h o g I C A g O f Y b C E i V Y w c C A g J S 9 E + P F c l A E J A S 5 z A I C A g I C E i J C A h E W h X n F P k R a S X Y 1 s b J 7 3 T E A n L u U D P b 7 0 p W + 3 W r X z c N W T E B T A B M c u w 3 A J M q x w 7 A B M C k 6 B 8 2 K 5 K B A C Y l z m E A E w A T A B M A E w A T A J N X 2 t V W s m 1 t 6 5 7 2 F m 9 7 2 4 E o j + g z 2 G I + I 4 6 6 d D A f F G + T W 5 e H j 5 U b z B / d F m + r W 8 e 6 Z S 4 f + 9 4 4 w J Y 3 b H m T W l / O s v 1 O r r Z m 9 v S 6 I i s M 9 B L 0 M s d + A 7 2 s c u x A L 0 E v i 0 5 + K p K B o J c l z m H Q S 9 B L 0 E v Q S 9 B L 0 E v Q y 1 j 0 k o 6 5 H c F 7 r 0 o u P V E C l D P n g a w B i / F A 5 p q B + o 8 k k g C S P x R I X o r m T M 6 9 E D L a G W 9 F V X u W T h s 9 V V Y V s E m w y R z 7 D W y y y r E D m w S b L D r X q U g G g k 2 W O I f B J s E m w S b B J s E m w S b x v I A Y a P K I 9 Z k b J F Z V L h P N e G x y m W j G o 5 G f R K 8 V b b X j 2 A N X 3 P n 0 1 4 Q S y 8 H A Z 0 H 0 N q G w r D D Q P P d u x D 3 4 k 9 B l + / x T q l s 9 w z A t W d X B M 8 E z c + w 3 8 M w q x w 4 8 E z y z 6 C y o I h k I n l n i H A b P B M 8 E z w T P B M 8 E z w T P j M E z T 9 9 / S k Y y / z f 2 b X O Y j G N O H k q Z D G K e D z 3 m 2 v c J s S U b e O 4 S s X x 2 D z p 1 y a n d f w K d z e m w F h B n 2 R H n / w F Q S w E C L Q A U A A I A C A D u U j d b O Y i U u q Y A A A D 2 A A A A E g A A A A A A A A A A A A A A A A A A A A A A Q 2 9 u Z m l n L 1 B h Y 2 t h Z 2 U u e G 1 s U E s B A i 0 A F A A C A A g A 7 l I 3 W w / K 6 a u k A A A A 6 Q A A A B M A A A A A A A A A A A A A A A A A 8 g A A A F t D b 2 5 0 Z W 5 0 X 1 R 5 c G V z X S 5 4 b W x Q S w E C L Q A U A A I A C A D u U j d b T Z v W 6 D w K A A C U U g E A E w A A A A A A A A A A A A A A A A D j A Q A A R m 9 y b X V s Y X M v U 2 V j d G l v b j E u b V B L B Q Y A A A A A A w A D A M I A A A B s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C g E A A A A A A M s K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b 2 R l c m J l c m c l M j B Q Z X J m b 3 J t Y W 5 j Z T w v S X R l b V B h d G g + P C 9 J d G V t T G 9 j Y X R p b 2 4 + P F N 0 Y W J s Z U V u d H J p Z X M + P E V u d H J 5 I F R 5 c G U 9 I l F 1 Z X J 5 S U Q i I F Z h b H V l P S J z Y T Q z N D I 5 Z m Y t N j I x Y i 0 0 N j Q 5 L T g x O W U t Z D I 3 N j k y M j M 1 Y z d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J l Y 2 9 2 Z X J 5 V G F y Z 2 V 0 U m 9 3 I i B W Y W x 1 Z T 0 i b D M i I C 8 + P E V u d H J 5 I F R 5 c G U 9 I l J l Y 2 9 2 Z X J 5 V G F y Z 2 V 0 Q 2 9 s d W 1 u I i B W Y W x 1 Z T 0 i b D M i I C 8 + P E V u d H J 5 I F R 5 c G U 9 I l J l Y 2 9 2 Z X J 5 V G F y Z 2 V 0 U 2 h l Z X Q i I F Z h b H V l P S J z V G F i b G V z I i A v P j x F b n R y e S B U e X B l P S J G a W x s V G F y Z 2 V 0 I i B W Y W x 1 Z T 0 i c 1 N v Z G V y Y m V y Z 1 9 Q Z X J m b 3 J t Y W 5 j Z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y V D E 1 O j Q z O j A x L j M 4 N z k x O D h a I i A v P j x F b n R y e S B U e X B l P S J G a W x s Q 2 9 s d W 1 u V H l w Z X M i I F Z h b H V l P S J z Q m d B R k J R V U Z C U V V G I i A v P j x F b n R y e S B U e X B l P S J G a W x s Q 2 9 s d W 1 u T m F t Z X M i I F Z h b H V l P S J z W y Z x d W 9 0 O 0 Z 1 b m Q g T m F t Z S Z x d W 9 0 O y w m c X V v d D t G d W 5 k I E 5 1 b W J l c i A o M S B M b 3 d l c 3 Q p J n F 1 b 3 Q 7 L C Z x d W 9 0 O z E g b W 9 u d G h D d W 1 1 b G F 0 a X Z l U G V y Z m 9 y b W F u Y 2 V 0 b y B M Y X N 0 I E 1 v b n R o I E V u Z F x u T 3 Z l c m F s b C Z x d W 9 0 O y w m c X V v d D s z I G 1 v b n R o Q 3 V t d W x h d G l 2 Z V B l c m Z v c m 1 h b m N l d G 8 g T G F z d C B N b 2 5 0 a C B F b m R c b k 9 2 Z X J h b G w m c X V v d D s s J n F 1 b 3 Q 7 N i B t b 2 5 0 a E N 1 b X V s Y X R p d m V Q Z X J m b 3 J t Y W 5 j Z X R v I E x h c 3 Q g T W 9 u d G g g R W 5 k X G 5 P d m V y Y W x s J n F 1 b 3 Q 7 L C Z x d W 9 0 O z E g e W V h c k N 1 b X V s Y X R p d m V Q Z X J m b 3 J t Y W 5 j Z X R v I E x h c 3 Q g T W 9 u d G g g R W 5 k X G 5 P d m V y Y W x s J n F 1 b 3 Q 7 L C Z x d W 9 0 O z M g e W V h c k N 1 b X V s Y X R p d m V Q Z X J m b 3 J t Y W 5 j Z X R v I E x h c 3 Q g T W 9 u d G g g R W 5 k X G 5 P d m V y Y W x s J n F 1 b 3 Q 7 L C Z x d W 9 0 O z U g e W V h c k N 1 b X V s Y X R p d m V Q Z X J m b 3 J t Y W 5 j Z X R v I E x h c 3 Q g T W 9 u d G g g R W 5 k X G 5 P d m V y Y W x s J n F 1 b 3 Q 7 L C Z x d W 9 0 O z U g e W V h c k N 1 b X V s Y X R p d m V W b 2 x h d G l s a X R 5 d G 8 g T G F z d C B N b 2 5 0 a C B F b m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2 R l c m J l c m c g U G V y Z m 9 y b W F u Y 2 U v Q 2 h h b m d l Z C B U e X B l M S 5 7 L D B 9 J n F 1 b 3 Q 7 L C Z x d W 9 0 O 1 N l Y 3 R p b 2 4 x L 1 N v Z G V y Y m V y Z y B Q Z X J m b 3 J t Y W 5 j Z S 9 B Z G R l Z C B G d W 5 k I F J p c 2 s u e 0 Z 1 b m Q g T n V t Y m V y I C g x I E x v d 2 V z d C k s O H 0 m c X V v d D s s J n F 1 b 3 Q 7 U 2 V j d G l v b j E v U 2 9 k Z X J i Z X J n I F B l c m Z v c m 1 h b m N l L 0 N o Y W 5 n Z W Q g V H l w Z T E u e z E g b W 9 u d G h D d W 1 1 b G F 0 a X Z l U G V y Z m 9 y b W F u Y 2 V 0 b y B M Y X N 0 I E 1 v b n R o I E V u Z F x u T 3 Z l c m F s b C w x f S Z x d W 9 0 O y w m c X V v d D t T Z W N 0 a W 9 u M S 9 T b 2 R l c m J l c m c g U G V y Z m 9 y b W F u Y 2 U v Q 2 h h b m d l Z C B U e X B l M S 5 7 M y B t b 2 5 0 a E N 1 b X V s Y X R p d m V Q Z X J m b 3 J t Y W 5 j Z X R v I E x h c 3 Q g T W 9 u d G g g R W 5 k X G 5 P d m V y Y W x s L D J 9 J n F 1 b 3 Q 7 L C Z x d W 9 0 O 1 N l Y 3 R p b 2 4 x L 1 N v Z G V y Y m V y Z y B Q Z X J m b 3 J t Y W 5 j Z S 9 D a G F u Z 2 V k I F R 5 c G U x L n s 2 I G 1 v b n R o Q 3 V t d W x h d G l 2 Z V B l c m Z v c m 1 h b m N l d G 8 g T G F z d C B N b 2 5 0 a C B F b m R c b k 9 2 Z X J h b G w s M 3 0 m c X V v d D s s J n F 1 b 3 Q 7 U 2 V j d G l v b j E v U 2 9 k Z X J i Z X J n I F B l c m Z v c m 1 h b m N l L 0 N o Y W 5 n Z W Q g V H l w Z T E u e z E g e W V h c k N 1 b X V s Y X R p d m V Q Z X J m b 3 J t Y W 5 j Z X R v I E x h c 3 Q g T W 9 u d G g g R W 5 k X G 5 P d m V y Y W x s L D R 9 J n F 1 b 3 Q 7 L C Z x d W 9 0 O 1 N l Y 3 R p b 2 4 x L 1 N v Z G V y Y m V y Z y B Q Z X J m b 3 J t Y W 5 j Z S 9 D a G F u Z 2 V k I F R 5 c G U x L n s z I H l l Y X J D d W 1 1 b G F 0 a X Z l U G V y Z m 9 y b W F u Y 2 V 0 b y B M Y X N 0 I E 1 v b n R o I E V u Z F x u T 3 Z l c m F s b C w 1 f S Z x d W 9 0 O y w m c X V v d D t T Z W N 0 a W 9 u M S 9 T b 2 R l c m J l c m c g U G V y Z m 9 y b W F u Y 2 U v Q 2 h h b m d l Z C B U e X B l M S 5 7 N S B 5 Z W F y Q 3 V t d W x h d G l 2 Z V B l c m Z v c m 1 h b m N l d G 8 g T G F z d C B N b 2 5 0 a C B F b m R c b k 9 2 Z X J h b G w s N n 0 m c X V v d D s s J n F 1 b 3 Q 7 U 2 V j d G l v b j E v U 2 9 k Z X J i Z X J n I F B l c m Z v c m 1 h b m N l L 0 N o Y W 5 n Z W Q g V H l w Z T E u e z U g e W V h c k N 1 b X V s Y X R p d m V W b 2 x h d G l s a X R 5 d G 8 g T G F z d C B N b 2 5 0 a C B F b m Q s N 3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2 9 k Z X J i Z X J n I F B l c m Z v c m 1 h b m N l L 0 N o Y W 5 n Z W Q g V H l w Z T E u e y w w f S Z x d W 9 0 O y w m c X V v d D t T Z W N 0 a W 9 u M S 9 T b 2 R l c m J l c m c g U G V y Z m 9 y b W F u Y 2 U v Q W R k Z W Q g R n V u Z C B S a X N r L n t G d W 5 k I E 5 1 b W J l c i A o M S B M b 3 d l c 3 Q p L D h 9 J n F 1 b 3 Q 7 L C Z x d W 9 0 O 1 N l Y 3 R p b 2 4 x L 1 N v Z G V y Y m V y Z y B Q Z X J m b 3 J t Y W 5 j Z S 9 D a G F u Z 2 V k I F R 5 c G U x L n s x I G 1 v b n R o Q 3 V t d W x h d G l 2 Z V B l c m Z v c m 1 h b m N l d G 8 g T G F z d C B N b 2 5 0 a C B F b m R c b k 9 2 Z X J h b G w s M X 0 m c X V v d D s s J n F 1 b 3 Q 7 U 2 V j d G l v b j E v U 2 9 k Z X J i Z X J n I F B l c m Z v c m 1 h b m N l L 0 N o Y W 5 n Z W Q g V H l w Z T E u e z M g b W 9 u d G h D d W 1 1 b G F 0 a X Z l U G V y Z m 9 y b W F u Y 2 V 0 b y B M Y X N 0 I E 1 v b n R o I E V u Z F x u T 3 Z l c m F s b C w y f S Z x d W 9 0 O y w m c X V v d D t T Z W N 0 a W 9 u M S 9 T b 2 R l c m J l c m c g U G V y Z m 9 y b W F u Y 2 U v Q 2 h h b m d l Z C B U e X B l M S 5 7 N i B t b 2 5 0 a E N 1 b X V s Y X R p d m V Q Z X J m b 3 J t Y W 5 j Z X R v I E x h c 3 Q g T W 9 u d G g g R W 5 k X G 5 P d m V y Y W x s L D N 9 J n F 1 b 3 Q 7 L C Z x d W 9 0 O 1 N l Y 3 R p b 2 4 x L 1 N v Z G V y Y m V y Z y B Q Z X J m b 3 J t Y W 5 j Z S 9 D a G F u Z 2 V k I F R 5 c G U x L n s x I H l l Y X J D d W 1 1 b G F 0 a X Z l U G V y Z m 9 y b W F u Y 2 V 0 b y B M Y X N 0 I E 1 v b n R o I E V u Z F x u T 3 Z l c m F s b C w 0 f S Z x d W 9 0 O y w m c X V v d D t T Z W N 0 a W 9 u M S 9 T b 2 R l c m J l c m c g U G V y Z m 9 y b W F u Y 2 U v Q 2 h h b m d l Z C B U e X B l M S 5 7 M y B 5 Z W F y Q 3 V t d W x h d G l 2 Z V B l c m Z v c m 1 h b m N l d G 8 g T G F z d C B N b 2 5 0 a C B F b m R c b k 9 2 Z X J h b G w s N X 0 m c X V v d D s s J n F 1 b 3 Q 7 U 2 V j d G l v b j E v U 2 9 k Z X J i Z X J n I F B l c m Z v c m 1 h b m N l L 0 N o Y W 5 n Z W Q g V H l w Z T E u e z U g e W V h c k N 1 b X V s Y X R p d m V Q Z X J m b 3 J t Y W 5 j Z X R v I E x h c 3 Q g T W 9 u d G g g R W 5 k X G 5 P d m V y Y W x s L D Z 9 J n F 1 b 3 Q 7 L C Z x d W 9 0 O 1 N l Y 3 R p b 2 4 x L 1 N v Z G V y Y m V y Z y B Q Z X J m b 3 J t Y W 5 j Z S 9 D a G F u Z 2 V k I F R 5 c G U x L n s 1 I H l l Y X J D d W 1 1 b G F 0 a X Z l V m 9 s Y X R p b G l 0 e X R v I E x h c 3 Q g T W 9 u d G g g R W 5 k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R l c m J l c m c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R l c m J l c m c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k Z X J i Z X J n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R l c m J l c m c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U G V y Z m 9 y b W F u Y 2 U 8 L 0 l 0 Z W 1 Q Y X R o P j w v S X R l b U x v Y 2 F 0 a W 9 u P j x T d G F i b G V F b n R y a W V z P j x F b n R y e S B U e X B l P S J R d W V y e U l E I i B W Y W x 1 Z T 0 i c z Q 4 N m U w Y T Y w L W U y M G Q t N D c x N i 1 h N m N k L T l h Z G Z i N T E z Y j l j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B h c m 1 l b m l v b l 9 Q Z X J m b 3 J t Y W 5 j Z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J t Z W 5 p b 2 4 g U G V y Z m 9 y b W F u Y 2 U v Q 2 h h b m d l Z C B U e X B l M S 5 7 L D B 9 J n F 1 b 3 Q 7 L C Z x d W 9 0 O 1 N l Y 3 R p b 2 4 x L 1 B h c m 1 l b m l v b i B Q Z X J m b 3 J t Y W 5 j Z S 9 B Z G R l Z C B G d W 5 k I F J p c 2 s u e 0 Z 1 b m Q g T n V t Y m V y L D h 9 J n F 1 b 3 Q 7 L C Z x d W 9 0 O 1 N l Y 3 R p b 2 4 x L 1 B h c m 1 l b m l v b i B Q Z X J m b 3 J t Y W 5 j Z S 9 D a G F u Z 2 V k I F R 5 c G U x L n s x I G 1 v b n R o Q 3 V t d W x h d G l 2 Z V B l c m Z v c m 1 h b m N l d G 8 g T G F z d C B N b 2 5 0 a C B F b m R c b k 9 2 Z X J h b G w s M X 0 m c X V v d D s s J n F 1 b 3 Q 7 U 2 V j d G l v b j E v U G F y b W V u a W 9 u I F B l c m Z v c m 1 h b m N l L 0 N o Y W 5 n Z W Q g V H l w Z T E u e z M g b W 9 u d G h D d W 1 1 b G F 0 a X Z l U G V y Z m 9 y b W F u Y 2 V 0 b y B M Y X N 0 I E 1 v b n R o I E V u Z F x u T 3 Z l c m F s b C w y f S Z x d W 9 0 O y w m c X V v d D t T Z W N 0 a W 9 u M S 9 Q Y X J t Z W 5 p b 2 4 g U G V y Z m 9 y b W F u Y 2 U v Q 2 h h b m d l Z C B U e X B l M S 5 7 N i B t b 2 5 0 a E N 1 b X V s Y X R p d m V Q Z X J m b 3 J t Y W 5 j Z X R v I E x h c 3 Q g T W 9 u d G g g R W 5 k X G 5 P d m V y Y W x s L D N 9 J n F 1 b 3 Q 7 L C Z x d W 9 0 O 1 N l Y 3 R p b 2 4 x L 1 B h c m 1 l b m l v b i B Q Z X J m b 3 J t Y W 5 j Z S 9 D a G F u Z 2 V k I F R 5 c G U x L n s x I H l l Y X J D d W 1 1 b G F 0 a X Z l U G V y Z m 9 y b W F u Y 2 V 0 b y B M Y X N 0 I E 1 v b n R o I E V u Z F x u T 3 Z l c m F s b C w 0 f S Z x d W 9 0 O y w m c X V v d D t T Z W N 0 a W 9 u M S 9 Q Y X J t Z W 5 p b 2 4 g U G V y Z m 9 y b W F u Y 2 U v Q 2 h h b m d l Z C B U e X B l M S 5 7 M y B 5 Z W F y Q 3 V t d W x h d G l 2 Z V B l c m Z v c m 1 h b m N l d G 8 g T G F z d C B N b 2 5 0 a C B F b m R c b k 9 2 Z X J h b G w s N X 0 m c X V v d D s s J n F 1 b 3 Q 7 U 2 V j d G l v b j E v U G F y b W V u a W 9 u I F B l c m Z v c m 1 h b m N l L 0 N o Y W 5 n Z W Q g V H l w Z T E u e z U g e W V h c k N 1 b X V s Y X R p d m V Q Z X J m b 3 J t Y W 5 j Z X R v I E x h c 3 Q g T W 9 u d G g g R W 5 k X G 5 P d m V y Y W x s L D Z 9 J n F 1 b 3 Q 7 L C Z x d W 9 0 O 1 N l Y 3 R p b 2 4 x L 1 B h c m 1 l b m l v b i B Q Z X J m b 3 J t Y W 5 j Z S 9 D a G F u Z 2 V k I F R 5 c G U x L n s 1 I H l l Y X J D d W 1 1 b G F 0 a X Z l V m 9 s Y X R p b G l 0 e X R v I E x h c 3 Q g T W 9 u d G g g R W 5 k L D d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c m 1 l b m l v b i B Q Z X J m b 3 J t Y W 5 j Z S 9 D a G F u Z 2 V k I F R 5 c G U x L n s s M H 0 m c X V v d D s s J n F 1 b 3 Q 7 U 2 V j d G l v b j E v U G F y b W V u a W 9 u I F B l c m Z v c m 1 h b m N l L 0 F k Z G V k I E Z 1 b m Q g U m l z a y 5 7 R n V u Z C B O d W 1 i Z X I s O H 0 m c X V v d D s s J n F 1 b 3 Q 7 U 2 V j d G l v b j E v U G F y b W V u a W 9 u I F B l c m Z v c m 1 h b m N l L 0 N o Y W 5 n Z W Q g V H l w Z T E u e z E g b W 9 u d G h D d W 1 1 b G F 0 a X Z l U G V y Z m 9 y b W F u Y 2 V 0 b y B M Y X N 0 I E 1 v b n R o I E V u Z F x u T 3 Z l c m F s b C w x f S Z x d W 9 0 O y w m c X V v d D t T Z W N 0 a W 9 u M S 9 Q Y X J t Z W 5 p b 2 4 g U G V y Z m 9 y b W F u Y 2 U v Q 2 h h b m d l Z C B U e X B l M S 5 7 M y B t b 2 5 0 a E N 1 b X V s Y X R p d m V Q Z X J m b 3 J t Y W 5 j Z X R v I E x h c 3 Q g T W 9 u d G g g R W 5 k X G 5 P d m V y Y W x s L D J 9 J n F 1 b 3 Q 7 L C Z x d W 9 0 O 1 N l Y 3 R p b 2 4 x L 1 B h c m 1 l b m l v b i B Q Z X J m b 3 J t Y W 5 j Z S 9 D a G F u Z 2 V k I F R 5 c G U x L n s 2 I G 1 v b n R o Q 3 V t d W x h d G l 2 Z V B l c m Z v c m 1 h b m N l d G 8 g T G F z d C B N b 2 5 0 a C B F b m R c b k 9 2 Z X J h b G w s M 3 0 m c X V v d D s s J n F 1 b 3 Q 7 U 2 V j d G l v b j E v U G F y b W V u a W 9 u I F B l c m Z v c m 1 h b m N l L 0 N o Y W 5 n Z W Q g V H l w Z T E u e z E g e W V h c k N 1 b X V s Y X R p d m V Q Z X J m b 3 J t Y W 5 j Z X R v I E x h c 3 Q g T W 9 u d G g g R W 5 k X G 5 P d m V y Y W x s L D R 9 J n F 1 b 3 Q 7 L C Z x d W 9 0 O 1 N l Y 3 R p b 2 4 x L 1 B h c m 1 l b m l v b i B Q Z X J m b 3 J t Y W 5 j Z S 9 D a G F u Z 2 V k I F R 5 c G U x L n s z I H l l Y X J D d W 1 1 b G F 0 a X Z l U G V y Z m 9 y b W F u Y 2 V 0 b y B M Y X N 0 I E 1 v b n R o I E V u Z F x u T 3 Z l c m F s b C w 1 f S Z x d W 9 0 O y w m c X V v d D t T Z W N 0 a W 9 u M S 9 Q Y X J t Z W 5 p b 2 4 g U G V y Z m 9 y b W F u Y 2 U v Q 2 h h b m d l Z C B U e X B l M S 5 7 N S B 5 Z W F y Q 3 V t d W x h d G l 2 Z V B l c m Z v c m 1 h b m N l d G 8 g T G F z d C B N b 2 5 0 a C B F b m R c b k 9 2 Z X J h b G w s N n 0 m c X V v d D s s J n F 1 b 3 Q 7 U 2 V j d G l v b j E v U G F y b W V u a W 9 u I F B l c m Z v c m 1 h b m N l L 0 N o Y W 5 n Z W Q g V H l w Z T E u e z U g e W V h c k N 1 b X V s Y X R p d m V W b 2 x h d G l s a X R 5 d G 8 g T G F z d C B N b 2 5 0 a C B F b m Q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Z 1 b m Q g T m F t Z S Z x d W 9 0 O y w m c X V v d D t G d W 5 k I E 5 1 b W J l c i Z x d W 9 0 O y w m c X V v d D s x I G 1 v b n R o Q 3 V t d W x h d G l 2 Z V B l c m Z v c m 1 h b m N l d G 8 g T G F z d C B N b 2 5 0 a C B F b m R c b k 9 2 Z X J h b G w m c X V v d D s s J n F 1 b 3 Q 7 M y B t b 2 5 0 a E N 1 b X V s Y X R p d m V Q Z X J m b 3 J t Y W 5 j Z X R v I E x h c 3 Q g T W 9 u d G g g R W 5 k X G 5 P d m V y Y W x s J n F 1 b 3 Q 7 L C Z x d W 9 0 O z Y g b W 9 u d G h D d W 1 1 b G F 0 a X Z l U G V y Z m 9 y b W F u Y 2 V 0 b y B M Y X N 0 I E 1 v b n R o I E V u Z F x u T 3 Z l c m F s b C Z x d W 9 0 O y w m c X V v d D s x I H l l Y X J D d W 1 1 b G F 0 a X Z l U G V y Z m 9 y b W F u Y 2 V 0 b y B M Y X N 0 I E 1 v b n R o I E V u Z F x u T 3 Z l c m F s b C Z x d W 9 0 O y w m c X V v d D s z I H l l Y X J D d W 1 1 b G F 0 a X Z l U G V y Z m 9 y b W F u Y 2 V 0 b y B M Y X N 0 I E 1 v b n R o I E V u Z F x u T 3 Z l c m F s b C Z x d W 9 0 O y w m c X V v d D s 1 I H l l Y X J D d W 1 1 b G F 0 a X Z l U G V y Z m 9 y b W F u Y 2 V 0 b y B M Y X N 0 I E 1 v b n R o I E V u Z F x u T 3 Z l c m F s b C Z x d W 9 0 O y w m c X V v d D s 1 I H l l Y X J D d W 1 1 b G F 0 a X Z l V m 9 s Y X R p b G l 0 e X R v I E x h c 3 Q g T W 9 u d G g g R W 5 k J n F 1 b 3 Q 7 X S I g L z 4 8 R W 5 0 c n k g V H l w Z T 0 i R m l s b E N v b H V t b l R 5 c G V z I i B W Y W x 1 Z T 0 i c 0 J n Q U Z C U V V G Q l F V R i I g L z 4 8 R W 5 0 c n k g V H l w Z T 0 i R m l s b E x h c 3 R V c G R h d G V k I i B W Y W x 1 Z T 0 i Z D I w M j U t M D k t M D J U M T U 6 N D Q 6 M D I u N T Q 3 M z Y 0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I i A v P j x F b n R y e S B U e X B l P S J S Z W N v d m V y e V R h c m d l d F J v d y I g V m F s d W U 9 I m w x M S I g L z 4 8 R W 5 0 c n k g V H l w Z T 0 i U m V j b 3 Z l c n l U Y X J n Z X R D b 2 x 1 b W 4 i I F Z h b H V l P S J s M i I g L z 4 8 R W 5 0 c n k g V H l w Z T 0 i U m V j b 3 Z l c n l U Y X J n Z X R T a G V l d C I g V m F s d W U 9 I n N U Y W J s Z X M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t Z W 5 p b 2 4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R X R o a W N h b C U y M F B l c m Z v c m 1 h b m N l P C 9 J d G V t U G F 0 a D 4 8 L 0 l 0 Z W 1 M b 2 N h d G l v b j 4 8 U 3 R h Y m x l R W 5 0 c m l l c z 4 8 R W 5 0 c n k g V H l w Z T 0 i U X V l c n l J R C I g V m F s d W U 9 I n N l M D N j Z j I z Z i 0 x Z D E 2 L T Q 5 Y m E t O D Y z M S 0 w M T M w Y 2 R j Z m M z M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S b 3 c i I F Z h b H V l P S J s M j U i I C 8 + P E V u d H J 5 I F R 5 c G U 9 I l J l Y 2 9 2 Z X J 5 V G F y Z 2 V 0 Q 2 9 s d W 1 u I i B W Y W x 1 Z T 0 i b D I i I C 8 + P E V u d H J 5 I F R 5 c G U 9 I l J l Y 2 9 2 Z X J 5 V G F y Z 2 V 0 U 2 h l Z X Q i I F Z h b H V l P S J z V G F i b G V z I i A v P j x F b n R y e S B U e X B l P S J G a W x s V G F y Z 2 V 0 I i B W Y W x 1 Z T 0 i c 1 B h c m 1 l b m l v b l 9 F d G h p Y 2 F s X 1 B l c m Z v c m 1 h b m N l I i A v P j x F b n R y e S B U e X B l P S J G a W x s Z W R D b 2 1 w b G V 0 Z V J l c 3 V s d F R v V 2 9 y a 3 N o Z W V 0 I i B W Y W x 1 Z T 0 i b D E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w M l Q x N T o 1 N z o w O S 4 x N z k 2 M T E w W i I g L z 4 8 R W 5 0 c n k g V H l w Z T 0 i R m l s b E N v b H V t b l R 5 c G V z I i B W Y W x 1 Z T 0 i c 0 J n Q U Z C U V V G Q l F V R i I g L z 4 8 R W 5 0 c n k g V H l w Z T 0 i R m l s b E N v b H V t b k 5 h b W V z I i B W Y W x 1 Z T 0 i c 1 s m c X V v d D t G d W 5 k I E 5 h b W U m c X V v d D s s J n F 1 b 3 Q 7 R n V u Z C B O d W 1 i Z X I m c X V v d D s s J n F 1 b 3 Q 7 M S B t b 2 5 0 a E N 1 b X V s Y X R p d m V Q Z X J m b 3 J t Y W 5 j Z X R v I E x h c 3 Q g T W 9 u d G g g R W 5 k X G 5 P d m V y Y W x s J n F 1 b 3 Q 7 L C Z x d W 9 0 O z M g b W 9 u d G h D d W 1 1 b G F 0 a X Z l U G V y Z m 9 y b W F u Y 2 V 0 b y B M Y X N 0 I E 1 v b n R o I E V u Z F x u T 3 Z l c m F s b C Z x d W 9 0 O y w m c X V v d D s 2 I G 1 v b n R o Q 3 V t d W x h d G l 2 Z V B l c m Z v c m 1 h b m N l d G 8 g T G F z d C B N b 2 5 0 a C B F b m R c b k 9 2 Z X J h b G w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c m 1 l b m l v b i B F d G h p Y 2 F s I F B l c m Z v c m 1 h b m N l L 0 N o Y W 5 n Z W Q g V H l w Z T E u e y w w f S Z x d W 9 0 O y w m c X V v d D t T Z W N 0 a W 9 u M S 9 Q Y X J t Z W 5 p b 2 4 g R X R o a W N h b C B Q Z X J m b 3 J t Y W 5 j Z S 9 B Z G R l Z C B G d W 5 k I F J p c 2 s u e 0 Z 1 b m Q g T n V t Y m V y L D h 9 J n F 1 b 3 Q 7 L C Z x d W 9 0 O 1 N l Y 3 R p b 2 4 x L 1 B h c m 1 l b m l v b i B F d G h p Y 2 F s I F B l c m Z v c m 1 h b m N l L 0 N o Y W 5 n Z W Q g V H l w Z T E u e z E g b W 9 u d G h D d W 1 1 b G F 0 a X Z l U G V y Z m 9 y b W F u Y 2 V 0 b y B M Y X N 0 I E 1 v b n R o I E V u Z F x u T 3 Z l c m F s b C w x f S Z x d W 9 0 O y w m c X V v d D t T Z W N 0 a W 9 u M S 9 Q Y X J t Z W 5 p b 2 4 g R X R o a W N h b C B Q Z X J m b 3 J t Y W 5 j Z S 9 D a G F u Z 2 V k I F R 5 c G U x L n s z I G 1 v b n R o Q 3 V t d W x h d G l 2 Z V B l c m Z v c m 1 h b m N l d G 8 g T G F z d C B N b 2 5 0 a C B F b m R c b k 9 2 Z X J h b G w s M n 0 m c X V v d D s s J n F 1 b 3 Q 7 U 2 V j d G l v b j E v U G F y b W V u a W 9 u I E V 0 a G l j Y W w g U G V y Z m 9 y b W F u Y 2 U v Q 2 h h b m d l Z C B U e X B l M S 5 7 N i B t b 2 5 0 a E N 1 b X V s Y X R p d m V Q Z X J m b 3 J t Y W 5 j Z X R v I E x h c 3 Q g T W 9 u d G g g R W 5 k X G 5 P d m V y Y W x s L D N 9 J n F 1 b 3 Q 7 L C Z x d W 9 0 O 1 N l Y 3 R p b 2 4 x L 1 B h c m 1 l b m l v b i B F d G h p Y 2 F s I F B l c m Z v c m 1 h b m N l L 0 N o Y W 5 n Z W Q g V H l w Z T E u e z E g e W V h c k N 1 b X V s Y X R p d m V Q Z X J m b 3 J t Y W 5 j Z X R v I E x h c 3 Q g T W 9 u d G g g R W 5 k X G 5 P d m V y Y W x s L D R 9 J n F 1 b 3 Q 7 L C Z x d W 9 0 O 1 N l Y 3 R p b 2 4 x L 1 B h c m 1 l b m l v b i B F d G h p Y 2 F s I F B l c m Z v c m 1 h b m N l L 0 N o Y W 5 n Z W Q g V H l w Z T E u e z M g e W V h c k N 1 b X V s Y X R p d m V Q Z X J m b 3 J t Y W 5 j Z X R v I E x h c 3 Q g T W 9 u d G g g R W 5 k X G 5 P d m V y Y W x s L D V 9 J n F 1 b 3 Q 7 L C Z x d W 9 0 O 1 N l Y 3 R p b 2 4 x L 1 B h c m 1 l b m l v b i B F d G h p Y 2 F s I F B l c m Z v c m 1 h b m N l L 0 N o Y W 5 n Z W Q g V H l w Z T E u e z U g e W V h c k N 1 b X V s Y X R p d m V Q Z X J m b 3 J t Y W 5 j Z X R v I E x h c 3 Q g T W 9 u d G g g R W 5 k X G 5 P d m V y Y W x s L D Z 9 J n F 1 b 3 Q 7 L C Z x d W 9 0 O 1 N l Y 3 R p b 2 4 x L 1 B h c m 1 l b m l v b i B F d G h p Y 2 F s I F B l c m Z v c m 1 h b m N l L 0 N o Y W 5 n Z W Q g V H l w Z T E u e z U g e W V h c k N 1 b X V s Y X R p d m V W b 2 x h d G l s a X R 5 d G 8 g T G F z d C B N b 2 5 0 a C B F b m Q s N 3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y b W V u a W 9 u I E V 0 a G l j Y W w g U G V y Z m 9 y b W F u Y 2 U v Q 2 h h b m d l Z C B U e X B l M S 5 7 L D B 9 J n F 1 b 3 Q 7 L C Z x d W 9 0 O 1 N l Y 3 R p b 2 4 x L 1 B h c m 1 l b m l v b i B F d G h p Y 2 F s I F B l c m Z v c m 1 h b m N l L 0 F k Z G V k I E Z 1 b m Q g U m l z a y 5 7 R n V u Z C B O d W 1 i Z X I s O H 0 m c X V v d D s s J n F 1 b 3 Q 7 U 2 V j d G l v b j E v U G F y b W V u a W 9 u I E V 0 a G l j Y W w g U G V y Z m 9 y b W F u Y 2 U v Q 2 h h b m d l Z C B U e X B l M S 5 7 M S B t b 2 5 0 a E N 1 b X V s Y X R p d m V Q Z X J m b 3 J t Y W 5 j Z X R v I E x h c 3 Q g T W 9 u d G g g R W 5 k X G 5 P d m V y Y W x s L D F 9 J n F 1 b 3 Q 7 L C Z x d W 9 0 O 1 N l Y 3 R p b 2 4 x L 1 B h c m 1 l b m l v b i B F d G h p Y 2 F s I F B l c m Z v c m 1 h b m N l L 0 N o Y W 5 n Z W Q g V H l w Z T E u e z M g b W 9 u d G h D d W 1 1 b G F 0 a X Z l U G V y Z m 9 y b W F u Y 2 V 0 b y B M Y X N 0 I E 1 v b n R o I E V u Z F x u T 3 Z l c m F s b C w y f S Z x d W 9 0 O y w m c X V v d D t T Z W N 0 a W 9 u M S 9 Q Y X J t Z W 5 p b 2 4 g R X R o a W N h b C B Q Z X J m b 3 J t Y W 5 j Z S 9 D a G F u Z 2 V k I F R 5 c G U x L n s 2 I G 1 v b n R o Q 3 V t d W x h d G l 2 Z V B l c m Z v c m 1 h b m N l d G 8 g T G F z d C B N b 2 5 0 a C B F b m R c b k 9 2 Z X J h b G w s M 3 0 m c X V v d D s s J n F 1 b 3 Q 7 U 2 V j d G l v b j E v U G F y b W V u a W 9 u I E V 0 a G l j Y W w g U G V y Z m 9 y b W F u Y 2 U v Q 2 h h b m d l Z C B U e X B l M S 5 7 M S B 5 Z W F y Q 3 V t d W x h d G l 2 Z V B l c m Z v c m 1 h b m N l d G 8 g T G F z d C B N b 2 5 0 a C B F b m R c b k 9 2 Z X J h b G w s N H 0 m c X V v d D s s J n F 1 b 3 Q 7 U 2 V j d G l v b j E v U G F y b W V u a W 9 u I E V 0 a G l j Y W w g U G V y Z m 9 y b W F u Y 2 U v Q 2 h h b m d l Z C B U e X B l M S 5 7 M y B 5 Z W F y Q 3 V t d W x h d G l 2 Z V B l c m Z v c m 1 h b m N l d G 8 g T G F z d C B N b 2 5 0 a C B F b m R c b k 9 2 Z X J h b G w s N X 0 m c X V v d D s s J n F 1 b 3 Q 7 U 2 V j d G l v b j E v U G F y b W V u a W 9 u I E V 0 a G l j Y W w g U G V y Z m 9 y b W F u Y 2 U v Q 2 h h b m d l Z C B U e X B l M S 5 7 N S B 5 Z W F y Q 3 V t d W x h d G l 2 Z V B l c m Z v c m 1 h b m N l d G 8 g T G F z d C B N b 2 5 0 a C B F b m R c b k 9 2 Z X J h b G w s N n 0 m c X V v d D s s J n F 1 b 3 Q 7 U 2 V j d G l v b j E v U G F y b W V u a W 9 u I E V 0 a G l j Y W w g U G V y Z m 9 y b W F u Y 2 U v Q 2 h h b m d l Z C B U e X B l M S 5 7 N S B 5 Z W F y Q 3 V t d W x h d G l 2 Z V Z v b G F 0 a W x p d H l 0 b y B M Y X N 0 I E 1 v b n R o I E V u Z C w 3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S b 3 l h b C U y M E x v b m R v b i U y M F B l c m Z v c m 1 h b m N l P C 9 J d G V t U G F 0 a D 4 8 L 0 l 0 Z W 1 M b 2 N h d G l v b j 4 8 U 3 R h Y m x l R W 5 0 c m l l c z 4 8 R W 5 0 c n k g V H l w Z T 0 i U X V l c n l J R C I g V m F s d W U 9 I n M 2 O T M 0 Z j c w N i 1 k Z j c y L T R h Z G I t Y m Q w O C 0 x M W Y x M j V j M W U 3 O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S b 3 c i I F Z h b H V l P S J s N T M i I C 8 + P E V u d H J 5 I F R 5 c G U 9 I l J l Y 2 9 2 Z X J 5 V G F y Z 2 V 0 Q 2 9 s d W 1 u I i B W Y W x 1 Z T 0 i b D I i I C 8 + P E V u d H J 5 I F R 5 c G U 9 I l J l Y 2 9 2 Z X J 5 V G F y Z 2 V 0 U 2 h l Z X Q i I F Z h b H V l P S J z V G F i b G V z I i A v P j x F b n R y e S B U e X B l P S J G a W x s V G F y Z 2 V 0 I i B W Y W x 1 Z T 0 i c 1 J v e W F s X 0 x v b m R v b l 9 Q Z X J m b 3 J t Y W 5 j Z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Z 1 b m Q g T m F t Z S Z x d W 9 0 O y w m c X V v d D t G d W 5 k I E 5 1 b W J l c i A o M S B M b 3 d l c 3 Q p J n F 1 b 3 Q 7 L C Z x d W 9 0 O z E g e W V h c k N 1 b X V s Y X R p d m V Q Z X J m b 3 J t Y W 5 j Z X R v I E x h c 3 Q g T W 9 u d G g g R W 5 k X G 5 P d m V y Y W x s J n F 1 b 3 Q 7 L C Z x d W 9 0 O z M g e W V h c k N 1 b X V s Y X R p d m V Q Z X J m b 3 J t Y W 5 j Z X R v I E x h c 3 Q g T W 9 u d G g g R W 5 k X G 5 P d m V y Y W x s J n F 1 b 3 Q 7 L C Z x d W 9 0 O z U g e W V h c k N 1 b X V s Y X R p d m V Q Z X J m b 3 J t Y W 5 j Z X R v I E x h c 3 Q g T W 9 u d G g g R W 5 k X G 5 P d m V y Y W x s J n F 1 b 3 Q 7 L C Z x d W 9 0 O z U g e W V h c k N 1 b X V s Y X R p d m V W b 2 x h d G l s a X R 5 d G 8 g T G F z d C B N b 2 5 0 a C B F b m Q m c X V v d D t d I i A v P j x F b n R y e S B U e X B l P S J G a W x s Q 2 9 s d W 1 u V H l w Z X M i I F Z h b H V l P S J z Q m d B R k J R V U Y i I C 8 + P E V u d H J 5 I F R 5 c G U 9 I k Z p b G x M Y X N 0 V X B k Y X R l Z C I g V m F s d W U 9 I m Q y M D I 1 L T A 5 L T A z V D E w O j Q 1 O j U y L j Q 2 M T c x M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v e W F s I E x v b m R v b i B Q Z X J m b 3 J t Y W 5 j Z S 9 D a G F u Z 2 V k I F R 5 c G U x L n s s M H 0 m c X V v d D s s J n F 1 b 3 Q 7 U 2 V j d G l v b j E v U m 9 5 Y W w g T G 9 u Z G 9 u I F B l c m Z v c m 1 h b m N l L 0 F k Z G V k I E Z 1 b m Q g U m l z a y 5 7 R n V u Z C B O d W 1 i Z X I g K D E g T G 9 3 Z X N 0 K S w 1 f S Z x d W 9 0 O y w m c X V v d D t T Z W N 0 a W 9 u M S 9 S b 3 l h b C B M b 2 5 k b 2 4 g U G V y Z m 9 y b W F u Y 2 U v Q 2 h h b m d l Z C B U e X B l M S 5 7 M S B 5 Z W F y Q 3 V t d W x h d G l 2 Z V B l c m Z v c m 1 h b m N l d G 8 g T G F z d C B N b 2 5 0 a C B F b m R c b k 9 2 Z X J h b G w s M X 0 m c X V v d D s s J n F 1 b 3 Q 7 U 2 V j d G l v b j E v U m 9 5 Y W w g T G 9 u Z G 9 u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1 J v e W F s I E x v b m R v b i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S b 3 l h b C B M b 2 5 k b 2 4 g U G V y Z m 9 y b W F u Y 2 U v Q 2 h h b m d l Z C B U e X B l M S 5 7 N S B 5 Z W F y Q 3 V t d W x h d G l 2 Z V Z v b G F 0 a W x p d H l 0 b y B M Y X N 0 I E 1 v b n R o I E V u Z C w 0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b 3 l h b C B M b 2 5 k b 2 4 g U G V y Z m 9 y b W F u Y 2 U v Q 2 h h b m d l Z C B U e X B l M S 5 7 L D B 9 J n F 1 b 3 Q 7 L C Z x d W 9 0 O 1 N l Y 3 R p b 2 4 x L 1 J v e W F s I E x v b m R v b i B Q Z X J m b 3 J t Y W 5 j Z S 9 B Z G R l Z C B G d W 5 k I F J p c 2 s u e 0 Z 1 b m Q g T n V t Y m V y I C g x I E x v d 2 V z d C k s N X 0 m c X V v d D s s J n F 1 b 3 Q 7 U 2 V j d G l v b j E v U m 9 5 Y W w g T G 9 u Z G 9 u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1 J v e W F s I E x v b m R v b i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S b 3 l h b C B M b 2 5 k b 2 4 g U G V y Z m 9 y b W F u Y 2 U v Q 2 h h b m d l Z C B U e X B l M S 5 7 N S B 5 Z W F y Q 3 V t d W x h d G l 2 Z V B l c m Z v c m 1 h b m N l d G 8 g T G F z d C B N b 2 5 0 a C B F b m R c b k 9 2 Z X J h b G w s M 3 0 m c X V v d D s s J n F 1 b 3 Q 7 U 2 V j d G l v b j E v U m 9 5 Y W w g T G 9 u Z G 9 u I F B l c m Z v c m 1 h b m N l L 0 N o Y W 5 n Z W Q g V H l w Z T E u e z U g e W V h c k N 1 b X V s Y X R p d m V W b 2 x h d G l s a X R 5 d G 8 g T G F z d C B N b 2 5 0 a C B F b m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v e W F s J T I w T G 9 u Z G 9 u J T I w U G V y Z m 9 y b W F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5 Y W w l M j B M b 2 5 k b 2 4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5 Y W w l M j B M b 2 5 k b 2 4 l M j B Q Z X J m b 3 J t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e W F s J T I w T G 9 u Z G 9 u J T I w U G V y Z m 9 y b W F u Y 2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l h b C U y M E x v b m R v b i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e W F s J T I w T G 9 u Z G 9 u J T I w U G V y Z m 9 y b W F u Y 2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5 Y W w l M j B M b 2 5 k b 2 4 l M j B Q Z X J m b 3 J t Y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J T I w Q m V s b C U y M F B l c m Z v c m 1 h b m N l P C 9 J d G V t U G F 0 a D 4 8 L 0 l 0 Z W 1 M b 2 N h d G l v b j 4 8 U 3 R h Y m x l R W 5 0 c m l l c z 4 8 R W 5 0 c n k g V H l w Z T 0 i U X V l c n l J R C I g V m F s d W U 9 I n N l Y j B j M j I 0 Z S 1 h Z D Q x L T Q 2 N 2 M t Y j c 1 M i 0 1 M z Y 2 O T F h M 2 Q 0 M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S b 3 c i I F Z h b H V l P S J s M z k i I C 8 + P E V u d H J 5 I F R 5 c G U 9 I l J l Y 2 9 2 Z X J 5 V G F y Z 2 V 0 Q 2 9 s d W 1 u I i B W Y W x 1 Z T 0 i b D I i I C 8 + P E V u d H J 5 I F R 5 c G U 9 I l J l Y 2 9 2 Z X J 5 V G F y Z 2 V 0 U 2 h l Z X Q i I F Z h b H V l P S J z V G F i b G V z I i A v P j x F b n R y e S B U e X B l P S J G a W x s V G F y Z 2 V 0 I i B W Y W x 1 Z T 0 i c 0 F K X 0 J l b G x f U G V y Z m 9 y b W F u Y 2 U i I C 8 + P E V u d H J 5 I F R 5 c G U 9 I k Z p b G x l Z E N v b X B s Z X R l U m V z d W x 0 V G 9 X b 3 J r c 2 h l Z X Q i I F Z h b H V l P S J s M S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z V D A 5 O j A 5 O j A 1 L j I 0 N j U w O T Z a I i A v P j x F b n R y e S B U e X B l P S J G a W x s Q 2 9 s d W 1 u V H l w Z X M i I F Z h b H V l P S J z Q m d B R k J R V U Z C U V V G I i A v P j x F b n R y e S B U e X B l P S J G a W x s Q 2 9 s d W 1 u T m F t Z X M i I F Z h b H V l P S J z W y Z x d W 9 0 O 0 Z 1 b m Q g T m F t Z S Z x d W 9 0 O y w m c X V v d D t G d W 5 k I E 5 1 b W J l c i Z x d W 9 0 O y w m c X V v d D s x I G 1 v b n R o Q 3 V t d W x h d G l 2 Z V B l c m Z v c m 1 h b m N l d G 8 g T G F z d C B N b 2 5 0 a C B F b m R c b k 9 2 Z X J h b G w m c X V v d D s s J n F 1 b 3 Q 7 M y B t b 2 5 0 a E N 1 b X V s Y X R p d m V Q Z X J m b 3 J t Y W 5 j Z X R v I E x h c 3 Q g T W 9 u d G g g R W 5 k X G 5 P d m V y Y W x s J n F 1 b 3 Q 7 L C Z x d W 9 0 O z Y g b W 9 u d G h D d W 1 1 b G F 0 a X Z l U G V y Z m 9 y b W F u Y 2 V 0 b y B M Y X N 0 I E 1 v b n R o I E V u Z F x u T 3 Z l c m F s b C Z x d W 9 0 O y w m c X V v d D s x I H l l Y X J D d W 1 1 b G F 0 a X Z l U G V y Z m 9 y b W F u Y 2 V 0 b y B M Y X N 0 I E 1 v b n R o I E V u Z F x u T 3 Z l c m F s b C Z x d W 9 0 O y w m c X V v d D s z I H l l Y X J D d W 1 1 b G F 0 a X Z l U G V y Z m 9 y b W F u Y 2 V 0 b y B M Y X N 0 I E 1 v b n R o I E V u Z F x u T 3 Z l c m F s b C Z x d W 9 0 O y w m c X V v d D s 1 I H l l Y X J D d W 1 1 b G F 0 a X Z l U G V y Z m 9 y b W F u Y 2 V 0 b y B M Y X N 0 I E 1 v b n R o I E V u Z F x u T 3 Z l c m F s b C Z x d W 9 0 O y w m c X V v d D s 1 I H l l Y X J D d W 1 1 b G F 0 a X Z l V m 9 s Y X R p b G l 0 e X R v I E x h c 3 Q g T W 9 u d G g g R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o g Q m V s b C B Q Z X J m b 3 J t Y W 5 j Z S 9 D a G F u Z 2 V k I F R 5 c G U x L n s s M H 0 m c X V v d D s s J n F 1 b 3 Q 7 U 2 V j d G l v b j E v Q U o g Q m V s b C B Q Z X J m b 3 J t Y W 5 j Z S 9 B Z G R l Z C B G d W 5 k I F J p c 2 s u e 0 Z 1 b m Q g T n V t Y m V y L D h 9 J n F 1 b 3 Q 7 L C Z x d W 9 0 O 1 N l Y 3 R p b 2 4 x L 0 F K I E J l b G w g U G V y Z m 9 y b W F u Y 2 U v Q 2 h h b m d l Z C B U e X B l M S 5 7 M S B t b 2 5 0 a E N 1 b X V s Y X R p d m V Q Z X J m b 3 J t Y W 5 j Z X R v I E x h c 3 Q g T W 9 u d G g g R W 5 k X G 5 P d m V y Y W x s L D F 9 J n F 1 b 3 Q 7 L C Z x d W 9 0 O 1 N l Y 3 R p b 2 4 x L 0 F K I E J l b G w g U G V y Z m 9 y b W F u Y 2 U v Q 2 h h b m d l Z C B U e X B l M S 5 7 M y B t b 2 5 0 a E N 1 b X V s Y X R p d m V Q Z X J m b 3 J t Y W 5 j Z X R v I E x h c 3 Q g T W 9 u d G g g R W 5 k X G 5 P d m V y Y W x s L D J 9 J n F 1 b 3 Q 7 L C Z x d W 9 0 O 1 N l Y 3 R p b 2 4 x L 0 F K I E J l b G w g U G V y Z m 9 y b W F u Y 2 U v Q 2 h h b m d l Z C B U e X B l M S 5 7 N i B t b 2 5 0 a E N 1 b X V s Y X R p d m V Q Z X J m b 3 J t Y W 5 j Z X R v I E x h c 3 Q g T W 9 u d G g g R W 5 k X G 5 P d m V y Y W x s L D N 9 J n F 1 b 3 Q 7 L C Z x d W 9 0 O 1 N l Y 3 R p b 2 4 x L 0 F K I E J l b G w g U G V y Z m 9 y b W F u Y 2 U v Q 2 h h b m d l Z C B U e X B l M S 5 7 M S B 5 Z W F y Q 3 V t d W x h d G l 2 Z V B l c m Z v c m 1 h b m N l d G 8 g T G F z d C B N b 2 5 0 a C B F b m R c b k 9 2 Z X J h b G w s N H 0 m c X V v d D s s J n F 1 b 3 Q 7 U 2 V j d G l v b j E v Q U o g Q m V s b C B Q Z X J m b 3 J t Y W 5 j Z S 9 D a G F u Z 2 V k I F R 5 c G U x L n s z I H l l Y X J D d W 1 1 b G F 0 a X Z l U G V y Z m 9 y b W F u Y 2 V 0 b y B M Y X N 0 I E 1 v b n R o I E V u Z F x u T 3 Z l c m F s b C w 1 f S Z x d W 9 0 O y w m c X V v d D t T Z W N 0 a W 9 u M S 9 B S i B C Z W x s I F B l c m Z v c m 1 h b m N l L 0 N o Y W 5 n Z W Q g V H l w Z T E u e z U g e W V h c k N 1 b X V s Y X R p d m V Q Z X J m b 3 J t Y W 5 j Z X R v I E x h c 3 Q g T W 9 u d G g g R W 5 k X G 5 P d m V y Y W x s L D Z 9 J n F 1 b 3 Q 7 L C Z x d W 9 0 O 1 N l Y 3 R p b 2 4 x L 0 F K I E J l b G w g U G V y Z m 9 y b W F u Y 2 U v Q 2 h h b m d l Z C B U e X B l M S 5 7 N S B 5 Z W F y Q 3 V t d W x h d G l 2 Z V Z v b G F 0 a W x p d H l 0 b y B M Y X N 0 I E 1 v b n R o I E V u Z C w 3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S i B C Z W x s I F B l c m Z v c m 1 h b m N l L 0 N o Y W 5 n Z W Q g V H l w Z T E u e y w w f S Z x d W 9 0 O y w m c X V v d D t T Z W N 0 a W 9 u M S 9 B S i B C Z W x s I F B l c m Z v c m 1 h b m N l L 0 F k Z G V k I E Z 1 b m Q g U m l z a y 5 7 R n V u Z C B O d W 1 i Z X I s O H 0 m c X V v d D s s J n F 1 b 3 Q 7 U 2 V j d G l v b j E v Q U o g Q m V s b C B Q Z X J m b 3 J t Y W 5 j Z S 9 D a G F u Z 2 V k I F R 5 c G U x L n s x I G 1 v b n R o Q 3 V t d W x h d G l 2 Z V B l c m Z v c m 1 h b m N l d G 8 g T G F z d C B N b 2 5 0 a C B F b m R c b k 9 2 Z X J h b G w s M X 0 m c X V v d D s s J n F 1 b 3 Q 7 U 2 V j d G l v b j E v Q U o g Q m V s b C B Q Z X J m b 3 J t Y W 5 j Z S 9 D a G F u Z 2 V k I F R 5 c G U x L n s z I G 1 v b n R o Q 3 V t d W x h d G l 2 Z V B l c m Z v c m 1 h b m N l d G 8 g T G F z d C B N b 2 5 0 a C B F b m R c b k 9 2 Z X J h b G w s M n 0 m c X V v d D s s J n F 1 b 3 Q 7 U 2 V j d G l v b j E v Q U o g Q m V s b C B Q Z X J m b 3 J t Y W 5 j Z S 9 D a G F u Z 2 V k I F R 5 c G U x L n s 2 I G 1 v b n R o Q 3 V t d W x h d G l 2 Z V B l c m Z v c m 1 h b m N l d G 8 g T G F z d C B N b 2 5 0 a C B F b m R c b k 9 2 Z X J h b G w s M 3 0 m c X V v d D s s J n F 1 b 3 Q 7 U 2 V j d G l v b j E v Q U o g Q m V s b C B Q Z X J m b 3 J t Y W 5 j Z S 9 D a G F u Z 2 V k I F R 5 c G U x L n s x I H l l Y X J D d W 1 1 b G F 0 a X Z l U G V y Z m 9 y b W F u Y 2 V 0 b y B M Y X N 0 I E 1 v b n R o I E V u Z F x u T 3 Z l c m F s b C w 0 f S Z x d W 9 0 O y w m c X V v d D t T Z W N 0 a W 9 u M S 9 B S i B C Z W x s I F B l c m Z v c m 1 h b m N l L 0 N o Y W 5 n Z W Q g V H l w Z T E u e z M g e W V h c k N 1 b X V s Y X R p d m V Q Z X J m b 3 J t Y W 5 j Z X R v I E x h c 3 Q g T W 9 u d G g g R W 5 k X G 5 P d m V y Y W x s L D V 9 J n F 1 b 3 Q 7 L C Z x d W 9 0 O 1 N l Y 3 R p b 2 4 x L 0 F K I E J l b G w g U G V y Z m 9 y b W F u Y 2 U v Q 2 h h b m d l Z C B U e X B l M S 5 7 N S B 5 Z W F y Q 3 V t d W x h d G l 2 Z V B l c m Z v c m 1 h b m N l d G 8 g T G F z d C B N b 2 5 0 a C B F b m R c b k 9 2 Z X J h b G w s N n 0 m c X V v d D s s J n F 1 b 3 Q 7 U 2 V j d G l v b j E v Q U o g Q m V s b C B Q Z X J m b 3 J t Y W 5 j Z S 9 D a G F u Z 2 V k I F R 5 c G U x L n s 1 I H l l Y X J D d W 1 1 b G F 0 a X Z l V m 9 s Y X R p b G l 0 e X R v I E x h c 3 Q g T W 9 u d G g g R W 5 k L D d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F K J T I w Q m V s b C U y M F B l c m Z v c m 1 h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J T I w Q m V s b C U y M F B l c m Z v c m 1 h b m N l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i U y M E J l b G w l M j B Q Z X J m b 3 J t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J T I w Q m V s b C U y M F B l c m Z v c m 1 h b m N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o l M j B C Z W x s J T I w U G V y Z m 9 y b W F u Y 2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o l M j B C Z W x s J T I w U G V y Z m 9 y b W F u Y 2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o l M j B C Z W x s J T I w U G V y Z m 9 y b W F u Y 2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u Z G F y Z C U y M E x p Z m U l M j B Q Z X J m b 3 J t Y W 5 j Z T w v S X R l b V B h d G g + P C 9 J d G V t T G 9 j Y X R p b 2 4 + P F N 0 Y W J s Z U V u d H J p Z X M + P E V u d H J 5 I F R 5 c G U 9 I l F 1 Z X J 5 S U Q i I F Z h b H V l P S J z Z m I 0 Z D E 4 N j I t N z U 1 O S 0 0 Z G E 3 L W E z M m Q t Y z E 1 Z j U y O T k 4 N z Y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b G V z I i A v P j x F b n R y e S B U e X B l P S J S Z W N v d m V y e V R h c m d l d E N v b H V t b i I g V m F s d W U 9 I m w y I i A v P j x F b n R y e S B U e X B l P S J S Z W N v d m V y e V R h c m d l d F J v d y I g V m F s d W U 9 I m w 2 M y I g L z 4 8 R W 5 0 c n k g V H l w Z T 0 i R m l s b F R h c m d l d C I g V m F s d W U 9 I n N T d G F u Z G F y Z F 9 M a W Z l X 1 B l c m Z v c m 1 h b m N l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s x I H l l Y X J D d W 1 1 b G F 0 a X Z l U G V y Z m 9 y b W F u Y 2 V 0 b y B M Y X N 0 I E 1 v b n R o I E V u Z F x u T 3 Z l c m F s b C Z x d W 9 0 O y w m c X V v d D s z I H l l Y X J D d W 1 1 b G F 0 a X Z l U G V y Z m 9 y b W F u Y 2 V 0 b y B M Y X N 0 I E 1 v b n R o I E V u Z F x u T 3 Z l c m F s b C Z x d W 9 0 O y w m c X V v d D s 1 I H l l Y X J D d W 1 1 b G F 0 a X Z l U G V y Z m 9 y b W F u Y 2 V 0 b y B M Y X N 0 I E 1 v b n R o I E V u Z F x u T 3 Z l c m F s b C Z x d W 9 0 O y w m c X V v d D s 1 I H l l Y X J D d W 1 1 b G F 0 a X Z l V m 9 s Y X R p b G l 0 e X R v I E x h c 3 Q g T W 9 u d G g g R W 5 k J n F 1 b 3 Q 7 X S I g L z 4 8 R W 5 0 c n k g V H l w Z T 0 i R m l s b E N v b H V t b l R 5 c G V z I i B W Y W x 1 Z T 0 i c 0 J n V U Z C Z 1 k 9 I i A v P j x F b n R y e S B U e X B l P S J G a W x s T G F z d F V w Z G F 0 Z W Q i I F Z h b H V l P S J k M j A y N S 0 w O S 0 y M 1 Q w O D o 0 M j o w N S 4 5 N j M x M z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G F u Z G F y Z C B M a W Z l I F B l c m Z v c m 1 h b m N l L 0 N o Y W 5 n Z W Q g V H l w Z T E u e y w w f S Z x d W 9 0 O y w m c X V v d D t T Z W N 0 a W 9 u M S 9 T d G F u Z G F y Z C B M a W Z l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1 N 0 Y W 5 k Y X J k I E x p Z m U g U G V y Z m 9 y b W F u Y 2 U v Q 2 h h b m d l Z C B U e X B l M S 5 7 M y B 5 Z W F y Q 3 V t d W x h d G l 2 Z V B l c m Z v c m 1 h b m N l d G 8 g T G F z d C B N b 2 5 0 a C B F b m R c b k 9 2 Z X J h b G w s M n 0 m c X V v d D s s J n F 1 b 3 Q 7 U 2 V j d G l v b j E v U 3 R h b m R h c m Q g T G l m Z S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T d G F u Z G F y Z C B M a W Z l I F B l c m Z v c m 1 h b m N l L 0 N o Y W 5 n Z W Q g V H l w Z T E u e z U g e W V h c k N 1 b X V s Y X R p d m V W b 2 x h d G l s a X R 5 d G 8 g T G F z d C B N b 2 5 0 a C B F b m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3 R h b m R h c m Q g T G l m Z S B Q Z X J m b 3 J t Y W 5 j Z S 9 D a G F u Z 2 V k I F R 5 c G U x L n s s M H 0 m c X V v d D s s J n F 1 b 3 Q 7 U 2 V j d G l v b j E v U 3 R h b m R h c m Q g T G l m Z S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T d G F u Z G F y Z C B M a W Z l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1 N 0 Y W 5 k Y X J k I E x p Z m U g U G V y Z m 9 y b W F u Y 2 U v Q 2 h h b m d l Z C B U e X B l M S 5 7 N S B 5 Z W F y Q 3 V t d W x h d G l 2 Z V B l c m Z v c m 1 h b m N l d G 8 g T G F z d C B N b 2 5 0 a C B F b m R c b k 9 2 Z X J h b G w s M 3 0 m c X V v d D s s J n F 1 b 3 Q 7 U 2 V j d G l v b j E v U 3 R h b m R h c m Q g T G l m Z S B Q Z X J m b 3 J t Y W 5 j Z S 9 D a G F u Z 2 V k I F R 5 c G U x L n s 1 I H l l Y X J D d W 1 1 b G F 0 a X Z l V m 9 s Y X R p b G l 0 e X R v I E x h c 3 Q g T W 9 u d G g g R W 5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G F u Z G F y Z C U y M E x p Z m U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u Z G F y Z C U y M E x p Z m U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b m R h c m Q l M j B M a W Z l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u Z G F y Z C U y M E x p Z m U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k J T I w T G l m Z S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k J T I w T G l m Z S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k J T I w T G l m Z S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V n b 2 4 l M j B Q Z X J m b 3 J t Y W 5 j Z T w v S X R l b V B h d G g + P C 9 J d G V t T G 9 j Y X R p b 2 4 + P F N 0 Y W J s Z U V u d H J p Z X M + P E V u d H J 5 I F R 5 c G U 9 I l F 1 Z X J 5 S U Q i I F Z h b H V l P S J z O D h h Y T J i O T A t N T g 4 N i 0 0 Y j A 0 L W I x O T Y t Y m Z m O T Z m Z j l h M T M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b G V z I i A v P j x F b n R y e S B U e X B l P S J S Z W N v d m V y e V R h c m d l d E N v b H V t b i I g V m F s d W U 9 I m w y I i A v P j x F b n R y e S B U e X B l P S J S Z W N v d m V y e V R h c m d l d F J v d y I g V m F s d W U 9 I m w 3 M i I g L z 4 8 R W 5 0 c n k g V H l w Z T 0 i R m l s b F R h c m d l d C I g V m F s d W U 9 I n N B Z W d v b l 9 Q Z X J m b 3 J t Y W 5 j Z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D b 2 x 1 b W 5 U e X B l c y I g V m F s d W U 9 I n N C Z 1 V G Q l F V P S I g L z 4 8 R W 5 0 c n k g V H l w Z T 0 i R m l s b E x h c 3 R V c G R h d G V k I i B W Y W x 1 Z T 0 i Z D I w M j U t M D k t M j N U M D g 6 N D I 6 M D U u O T c y O T c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V n b 2 4 g U G V y Z m 9 y b W F u Y 2 U v Q 2 h h b m d l Z C B U e X B l M S 5 7 L D B 9 J n F 1 b 3 Q 7 L C Z x d W 9 0 O 1 N l Y 3 R p b 2 4 x L 0 F l Z 2 9 u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0 F l Z 2 9 u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0 F l Z 2 9 u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0 F l Z 2 9 u I F B l c m Z v c m 1 h b m N l L 0 N o Y W 5 n Z W Q g V H l w Z T E u e z U g e W V h c k N 1 b X V s Y X R p d m V W b 2 x h d G l s a X R 5 d G 8 g T G F z d C B N b 2 5 0 a C B F b m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W V n b 2 4 g U G V y Z m 9 y b W F u Y 2 U v Q 2 h h b m d l Z C B U e X B l M S 5 7 L D B 9 J n F 1 b 3 Q 7 L C Z x d W 9 0 O 1 N l Y 3 R p b 2 4 x L 0 F l Z 2 9 u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0 F l Z 2 9 u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0 F l Z 2 9 u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0 F l Z 2 9 u I F B l c m Z v c m 1 h b m N l L 0 N o Y W 5 n Z W Q g V H l w Z T E u e z U g e W V h c k N 1 b X V s Y X R p d m V W b 2 x h d G l s a X R 5 d G 8 g T G F z d C B N b 2 5 0 a C B F b m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l Z 2 9 u J T I w U G V y Z m 9 y b W F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V n b 2 4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V n b 2 4 l M j B Q Z X J m b 3 J t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l Z 2 9 u J T I w U G V y Z m 9 y b W F u Y 2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W d v b i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l Z 2 9 u J T I w U G V y Z m 9 y b W F u Y 2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V n b 2 4 l M j B Q Z X J m b 3 J t Y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R 0 a X N o J T I w V 2 l k b 3 d z J T I w U G V y Z m 9 y b W F u Y 2 U 8 L 0 l 0 Z W 1 Q Y X R o P j w v S X R l b U x v Y 2 F 0 a W 9 u P j x T d G F i b G V F b n R y a W V z P j x F b n R y e S B U e X B l P S J R d W V y e U l E I i B W Y W x 1 Z T 0 i c 2 U 2 O D F i Z m M z L T U 0 O G Y t N D l j N C 1 h O T Q w L T E z N z Y 2 M j I 5 O W V i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J v d y I g V m F s d W U 9 I m w 4 M i I g L z 4 8 R W 5 0 c n k g V H l w Z T 0 i U m V j b 3 Z l c n l U Y X J n Z X R D b 2 x 1 b W 4 i I F Z h b H V l P S J s M i I g L z 4 8 R W 5 0 c n k g V H l w Z T 0 i U m V j b 3 Z l c n l U Y X J n Z X R T a G V l d C I g V m F s d W U 9 I n N U Y W J s Z X M i I C 8 + P E V u d H J 5 I F R 5 c G U 9 I k Z p b G x U Y X J n Z X Q i I F Z h b H V l P S J z U 2 N v d H R p c 2 h f V 2 l k b 3 d z X 1 B l c m Z v c m 1 h b m N l I i A v P j x F b n R y e S B U e X B l P S J G a W x s Z W R D b 2 1 w b G V 0 Z V J l c 3 V s d F R v V 2 9 y a 3 N o Z W V 0 I i B W Y W x 1 Z T 0 i b D E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z V D E x O j A x O j Q y L j k 2 M j c x O T V a I i A v P j x F b n R y e S B U e X B l P S J G a W x s Q 2 9 s d W 1 u V H l w Z X M i I F Z h b H V l P S J z Q m d B R k J R V U Y i I C 8 + P E V u d H J 5 I F R 5 c G U 9 I k Z p b G x D b 2 x 1 b W 5 O Y W 1 l c y I g V m F s d W U 9 I n N b J n F 1 b 3 Q 7 R n V u Z C B O Y W 1 l J n F 1 b 3 Q 7 L C Z x d W 9 0 O 0 Z 1 b m Q g T n V t Y m V y I C g x I E x v d 2 V z d C k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j b 3 R 0 a X N o I F d p Z G 9 3 c y B Q Z X J m b 3 J t Y W 5 j Z S 9 D a G F u Z 2 V k I F R 5 c G U x L n s s M H 0 m c X V v d D s s J n F 1 b 3 Q 7 U 2 V j d G l v b j E v U 2 N v d H R p c 2 g g V 2 l k b 3 d z I F B l c m Z v c m 1 h b m N l L 0 F k Z G V k I E Z 1 b m Q g U m l z a y 5 7 R n V u Z C B O d W 1 i Z X I g K D E g T G 9 3 Z X N 0 K S w 1 f S Z x d W 9 0 O y w m c X V v d D t T Z W N 0 a W 9 u M S 9 T Y 2 9 0 d G l z a C B X a W R v d 3 M g U G V y Z m 9 y b W F u Y 2 U v Q 2 h h b m d l Z C B U e X B l M S 5 7 M S B 5 Z W F y Q 3 V t d W x h d G l 2 Z V B l c m Z v c m 1 h b m N l d G 8 g T G F z d C B N b 2 5 0 a C B F b m R c b k 9 2 Z X J h b G w s M X 0 m c X V v d D s s J n F 1 b 3 Q 7 U 2 V j d G l v b j E v U 2 N v d H R p c 2 g g V 2 l k b 3 d z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1 N j b 3 R 0 a X N o I F d p Z G 9 3 c y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T Y 2 9 0 d G l z a C B X a W R v d 3 M g U G V y Z m 9 y b W F u Y 2 U v Q 2 h h b m d l Z C B U e X B l M S 5 7 N S B 5 Z W F y Q 3 V t d W x h d G l 2 Z V Z v b G F 0 a W x p d H l 0 b y B M Y X N 0 I E 1 v b n R o I E V u Z C w 0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T Y 2 9 0 d G l z a C B X a W R v d 3 M g U G V y Z m 9 y b W F u Y 2 U v Q 2 h h b m d l Z C B U e X B l M S 5 7 L D B 9 J n F 1 b 3 Q 7 L C Z x d W 9 0 O 1 N l Y 3 R p b 2 4 x L 1 N j b 3 R 0 a X N o I F d p Z G 9 3 c y B Q Z X J m b 3 J t Y W 5 j Z S 9 B Z G R l Z C B G d W 5 k I F J p c 2 s u e 0 Z 1 b m Q g T n V t Y m V y I C g x I E x v d 2 V z d C k s N X 0 m c X V v d D s s J n F 1 b 3 Q 7 U 2 V j d G l v b j E v U 2 N v d H R p c 2 g g V 2 l k b 3 d z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1 N j b 3 R 0 a X N o I F d p Z G 9 3 c y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T Y 2 9 0 d G l z a C B X a W R v d 3 M g U G V y Z m 9 y b W F u Y 2 U v Q 2 h h b m d l Z C B U e X B l M S 5 7 N S B 5 Z W F y Q 3 V t d W x h d G l 2 Z V B l c m Z v c m 1 h b m N l d G 8 g T G F z d C B N b 2 5 0 a C B F b m R c b k 9 2 Z X J h b G w s M 3 0 m c X V v d D s s J n F 1 b 3 Q 7 U 2 V j d G l v b j E v U 2 N v d H R p c 2 g g V 2 l k b 3 d z I F B l c m Z v c m 1 h b m N l L 0 N o Y W 5 n Z W Q g V H l w Z T E u e z U g e W V h c k N 1 b X V s Y X R p d m V W b 2 x h d G l s a X R 5 d G 8 g T G F z d C B N b 2 5 0 a C B F b m Q s N H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2 N v d H R p c 2 g l M j B X a W R v d 3 M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d H R p c 2 g l M j B X a W R v d 3 M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R 0 a X N o J T I w V 2 l k b 3 d z J T I w U G V y Z m 9 y b W F u Y 2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d H R p c 2 g l M j B X a W R v d 3 M l M j B Q Z X J m b 3 J t Y W 5 j Z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p d m E l M j B Q Z X J m b 3 J t Y W 5 j Z T w v S X R l b V B h d G g + P C 9 J d G V t T G 9 j Y X R p b 2 4 + P F N 0 Y W J s Z U V u d H J p Z X M + P E V u d H J 5 I F R 5 c G U 9 I l F 1 Z X J 5 S U Q i I F Z h b H V l P S J z Z T F h Z G R h M D E t N m Y z Y S 0 0 Y m U 3 L T g 0 M D E t Z j V j Y m E 5 Z T A 0 Z j F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b G V z I i A v P j x F b n R y e S B U e X B l P S J S Z W N v d m V y e V R h c m d l d E N v b H V t b i I g V m F s d W U 9 I m w y I i A v P j x F b n R y e S B U e X B l P S J S Z W N v d m V y e V R h c m d l d F J v d y I g V m F s d W U 9 I m w 5 M S I g L z 4 8 R W 5 0 c n k g V H l w Z T 0 i R m l s b F R h c m d l d C I g V m F s d W U 9 I n N B d m l 2 Y V 9 Q Z X J m b 3 J t Y W 5 j Z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D b 2 x 1 b W 5 U e X B l c y I g V m F s d W U 9 I n N C Z 1 V G Q l F V P S I g L z 4 8 R W 5 0 c n k g V H l w Z T 0 i R m l s b E x h c 3 R V c G R h d G V k I i B W Y W x 1 Z T 0 i Z D I w M j U t M D k t M j N U M D g 6 N D I 6 M D U u O T g x M D A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Z p d m E g U G V y Z m 9 y b W F u Y 2 U v Q 2 h h b m d l Z C B U e X B l M S 5 7 L D B 9 J n F 1 b 3 Q 7 L C Z x d W 9 0 O 1 N l Y 3 R p b 2 4 x L 0 F 2 a X Z h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0 F 2 a X Z h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0 F 2 a X Z h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0 F 2 a X Z h I F B l c m Z v c m 1 h b m N l L 0 N o Y W 5 n Z W Q g V H l w Z T E u e z U g e W V h c k N 1 b X V s Y X R p d m V W b 2 x h d G l s a X R 5 d G 8 g T G F z d C B N b 2 5 0 a C B F b m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Z p d m E g U G V y Z m 9 y b W F u Y 2 U v Q 2 h h b m d l Z C B U e X B l M S 5 7 L D B 9 J n F 1 b 3 Q 7 L C Z x d W 9 0 O 1 N l Y 3 R p b 2 4 x L 0 F 2 a X Z h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0 F 2 a X Z h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0 F 2 a X Z h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0 F 2 a X Z h I F B l c m Z v c m 1 h b m N l L 0 N o Y W 5 n Z W Q g V H l w Z T E u e z U g e W V h c k N 1 b X V s Y X R p d m V W b 2 x h d G l s a X R 5 d G 8 g T G F z d C B N b 2 5 0 a C B F b m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2 a X Z h J T I w U G V y Z m 9 y b W F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p d m E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p d m E l M j B Q Z X J m b 3 J t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2 a X Z h J T I w U G V y Z m 9 y b W F u Y 2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m l 2 Y S U y M F B l c m Z v c m 1 h b m N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p d m E l M j B Q Z X J m b 3 J t Y W 5 j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m l 2 Y S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Z 2 F s J T I w J T I 2 J T I w R 2 V u Z X J h b C U y M F B l c m Z v c m 1 h b m N l P C 9 J d G V t U G F 0 a D 4 8 L 0 l 0 Z W 1 M b 2 N h d G l v b j 4 8 U 3 R h Y m x l R W 5 0 c m l l c z 4 8 R W 5 0 c n k g V H l w Z T 0 i U X V l c n l J R C I g V m F s d W U 9 I n N h Y j Q w M W I 0 M y 1 h Y z c z L T Q x Z j k t Y m Z m N y 1 j Y T g y Z j c z Z j B i N z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U Y W J s Z X M i I C 8 + P E V u d H J 5 I F R 5 c G U 9 I l J l Y 2 9 2 Z X J 5 V G F y Z 2 V 0 Q 2 9 s d W 1 u I i B W Y W x 1 Z T 0 i b D I i I C 8 + P E V u d H J 5 I F R 5 c G U 9 I l J l Y 2 9 2 Z X J 5 V G F y Z 2 V 0 U m 9 3 I i B W Y W x 1 Z T 0 i b D E w M S I g L z 4 8 R W 5 0 c n k g V H l w Z T 0 i R m l s b F R h c m d l d C I g V m F s d W U 9 I n N M Z W d h b F 9 f X 0 d l b m V y Y W x f U G V y Z m 9 y b W F u Y 2 U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z E g e W V h c k N 1 b X V s Y X R p d m V Q Z X J m b 3 J t Y W 5 j Z X R v I E x h c 3 Q g T W 9 u d G g g R W 5 k X G 5 P d m V y Y W x s J n F 1 b 3 Q 7 L C Z x d W 9 0 O z M g e W V h c k N 1 b X V s Y X R p d m V Q Z X J m b 3 J t Y W 5 j Z X R v I E x h c 3 Q g T W 9 u d G g g R W 5 k X G 5 P d m V y Y W x s J n F 1 b 3 Q 7 L C Z x d W 9 0 O z U g e W V h c k N 1 b X V s Y X R p d m V Q Z X J m b 3 J t Y W 5 j Z X R v I E x h c 3 Q g T W 9 u d G g g R W 5 k X G 5 P d m V y Y W x s J n F 1 b 3 Q 7 L C Z x d W 9 0 O z U g e W V h c k N 1 b X V s Y X R p d m V W b 2 x h d G l s a X R 5 d G 8 g T G F z d C B N b 2 5 0 a C B F b m Q m c X V v d D t d I i A v P j x F b n R y e S B U e X B l P S J G a W x s Q 2 9 s d W 1 u V H l w Z X M i I F Z h b H V l P S J z Q m d V R k J R V T 0 i I C 8 + P E V u d H J 5 I F R 5 c G U 9 I k Z p b G x M Y X N 0 V X B k Y X R l Z C I g V m F s d W U 9 I m Q y M D I 1 L T A 5 L T I z V D A 4 O j Q y O j A 1 L j k 5 M D U z N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l Z 2 F s I F x 1 M D A y N i B H Z W 5 l c m F s I F B l c m Z v c m 1 h b m N l L 0 N o Y W 5 n Z W Q g V H l w Z T E u e y w w f S Z x d W 9 0 O y w m c X V v d D t T Z W N 0 a W 9 u M S 9 M Z W d h b C B c d T A w M j Y g R 2 V u Z X J h b C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M Z W d h b C B c d T A w M j Y g R 2 V u Z X J h b C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M Z W d h b C B c d T A w M j Y g R 2 V u Z X J h b C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M Z W d h b C B c d T A w M j Y g R 2 V u Z X J h b C B Q Z X J m b 3 J t Y W 5 j Z S 9 D a G F u Z 2 V k I F R 5 c G U x L n s 1 I H l l Y X J D d W 1 1 b G F 0 a X Z l V m 9 s Y X R p b G l 0 e X R v I E x h c 3 Q g T W 9 u d G g g R W 5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x l Z 2 F s I F x 1 M D A y N i B H Z W 5 l c m F s I F B l c m Z v c m 1 h b m N l L 0 N o Y W 5 n Z W Q g V H l w Z T E u e y w w f S Z x d W 9 0 O y w m c X V v d D t T Z W N 0 a W 9 u M S 9 M Z W d h b C B c d T A w M j Y g R 2 V u Z X J h b C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M Z W d h b C B c d T A w M j Y g R 2 V u Z X J h b C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M Z W d h b C B c d T A w M j Y g R 2 V u Z X J h b C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M Z W d h b C B c d T A w M j Y g R 2 V u Z X J h b C B Q Z X J m b 3 J t Y W 5 j Z S 9 D a G F u Z 2 V k I F R 5 c G U x L n s 1 I H l l Y X J D d W 1 1 b G F 0 a X Z l V m 9 s Y X R p b G l 0 e X R v I E x h c 3 Q g T W 9 u d G g g R W 5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Z W d h b C U y M C U y N i U y M E d l b m V y Y W w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d h b C U y M C U y N i U y M E d l b m V y Y W w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V n Y W w l M j A l M j Y l M j B H Z W 5 l c m F s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d h b C U y M C U y N i U y M E d l b m V y Y W w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Z 2 F s J T I w J T I 2 J T I w R 2 V u Z X J h b C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Z 2 F s J T I w J T I 2 J T I w R 2 V u Z X J h b C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Z 2 F s J T I w J T I 2 J T I w R 2 V u Z X J h b C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Q l M j B K Y W 1 l c y U y M F B s Y W N l J T I w U G V y Z m 9 y b W F u Y 2 U 8 L 0 l 0 Z W 1 Q Y X R o P j w v S X R l b U x v Y 2 F 0 a W 9 u P j x T d G F i b G V F b n R y a W V z P j x F b n R y e S B U e X B l P S J R d W V y e U l E I i B W Y W x 1 Z T 0 i c z M 3 Y W I x Y W Z h L W R m N W Q t N D A 1 Z C 0 4 N G Y 1 L T F m Z m E 3 O D B h Z T Z i O S I g L z 4 8 R W 5 0 c n k g V H l w Z T 0 i R m l s b E V u Y W J s Z W Q i I F Z h b H V l P S J s M S I g L z 4 8 R W 5 0 c n k g V H l w Z T 0 i R m l s b E N v b H V t b k 5 h b W V z I i B W Y W x 1 Z T 0 i c 1 s m c X V v d D t G d W 5 k I E 5 h b W U m c X V v d D s s J n F 1 b 3 Q 7 R n V u Z C B O d W 1 i Z X I g K D E g T G 9 3 Z X N 0 K S Z x d W 9 0 O y w m c X V v d D s x I H l l Y X J D d W 1 1 b G F 0 a X Z l U G V y Z m 9 y b W F u Y 2 V 0 b y B M Y X N 0 I E 1 v b n R o I E V u Z F x u T 3 Z l c m F s b C Z x d W 9 0 O y w m c X V v d D s z I H l l Y X J D d W 1 1 b G F 0 a X Z l U G V y Z m 9 y b W F u Y 2 V 0 b y B M Y X N 0 I E 1 v b n R o I E V u Z F x u T 3 Z l c m F s b C Z x d W 9 0 O y w m c X V v d D s 1 I H l l Y X J D d W 1 1 b G F 0 a X Z l U G V y Z m 9 y b W F u Y 2 V 0 b y B M Y X N 0 I E 1 v b n R o I E V u Z F x u T 3 Z l c m F s b C Z x d W 9 0 O y w m c X V v d D s 1 I H l l Y X J D d W 1 1 b G F 0 a X Z l V m 9 s Y X R p b G l 0 e X R v I E x h c 3 Q g T W 9 u d G g g R W 5 k J n F 1 b 3 Q 7 X S I g L z 4 8 R W 5 0 c n k g V H l w Z T 0 i R m l s b E N v b H V t b l R 5 c G V z I i B W Y W x 1 Z T 0 i c 0 J n Q U Z C U V V G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c n J v c k N v d W 5 0 I i B W Y W x 1 Z T 0 i b D A i I C 8 + P E V u d H J 5 I F R 5 c G U 9 I k Z p b G x M Y X N 0 V X B k Y X R l Z C I g V m F s d W U 9 I m Q y M D I 1 L T A 5 L T A z V D E x O j M 0 O j E w L j M 4 N T c 5 N j J a I i A v P j x F b n R y e S B U e X B l P S J B Z G R l Z F R v R G F 0 Y U 1 v Z G V s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Q 2 9 1 b n Q i I F Z h b H V l P S J s N S I g L z 4 8 R W 5 0 c n k g V H l w Z T 0 i U m V j b 3 Z l c n l U Y X J n Z X R S b 3 c i I F Z h b H V l P S J s M T E w I i A v P j x F b n R y e S B U e X B l P S J S Z W N v d m V y e V R h c m d l d E N v b H V t b i I g V m F s d W U 9 I m w y I i A v P j x F b n R y e S B U e X B l P S J S Z W N v d m V y e V R h c m d l d F N o Z W V 0 I i B W Y W x 1 Z T 0 i c 1 R h Y m x l c y I g L z 4 8 R W 5 0 c n k g V H l w Z T 0 i R m l s b F R v R G F 0 Y U 1 v Z G V s R W 5 h Y m x l Z C I g V m F s d W U 9 I m w x I i A v P j x F b n R y e S B U e X B l P S J G a W x s T 2 J q Z W N 0 V H l w Z S I g V m F s d W U 9 I n N U Y W J s Z S I g L z 4 8 R W 5 0 c n k g V H l w Z T 0 i R m l s b F R h c m d l d C I g V m F s d W U 9 I n N T d F 9 K Y W 1 l c 1 9 Q b G F j Z V 9 Q Z X J m b 3 J t Y W 5 j Z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Q g S m F t Z X M g U G x h Y 2 U g U G V y Z m 9 y b W F u Y 2 U v Q 2 h h b m d l Z C B U e X B l M S 5 7 L D B 9 J n F 1 b 3 Q 7 L C Z x d W 9 0 O 1 N l Y 3 R p b 2 4 x L 1 N 0 I E p h b W V z I F B s Y W N l I F B l c m Z v c m 1 h b m N l L 0 F k Z G V k I E Z 1 b m Q g U m l z a y 5 7 R n V u Z C B O d W 1 i Z X I g K D E g T G 9 3 Z X N 0 K S w 1 f S Z x d W 9 0 O y w m c X V v d D t T Z W N 0 a W 9 u M S 9 T d C B K Y W 1 l c y B Q b G F j Z S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T d C B K Y W 1 l c y B Q b G F j Z S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T d C B K Y W 1 l c y B Q b G F j Z S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T d C B K Y W 1 l c y B Q b G F j Z S B Q Z X J m b 3 J t Y W 5 j Z S 9 D a G F u Z 2 V k I F R 5 c G U x L n s 1 I H l l Y X J D d W 1 1 b G F 0 a X Z l V m 9 s Y X R p b G l 0 e X R v I E x h c 3 Q g T W 9 u d G g g R W 5 k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N 0 I E p h b W V z I F B s Y W N l I F B l c m Z v c m 1 h b m N l L 0 N o Y W 5 n Z W Q g V H l w Z T E u e y w w f S Z x d W 9 0 O y w m c X V v d D t T Z W N 0 a W 9 u M S 9 T d C B K Y W 1 l c y B Q b G F j Z S B Q Z X J m b 3 J t Y W 5 j Z S 9 B Z G R l Z C B G d W 5 k I F J p c 2 s u e 0 Z 1 b m Q g T n V t Y m V y I C g x I E x v d 2 V z d C k s N X 0 m c X V v d D s s J n F 1 b 3 Q 7 U 2 V j d G l v b j E v U 3 Q g S m F t Z X M g U G x h Y 2 U g U G V y Z m 9 y b W F u Y 2 U v Q 2 h h b m d l Z C B U e X B l M S 5 7 M S B 5 Z W F y Q 3 V t d W x h d G l 2 Z V B l c m Z v c m 1 h b m N l d G 8 g T G F z d C B N b 2 5 0 a C B F b m R c b k 9 2 Z X J h b G w s M X 0 m c X V v d D s s J n F 1 b 3 Q 7 U 2 V j d G l v b j E v U 3 Q g S m F t Z X M g U G x h Y 2 U g U G V y Z m 9 y b W F u Y 2 U v Q 2 h h b m d l Z C B U e X B l M S 5 7 M y B 5 Z W F y Q 3 V t d W x h d G l 2 Z V B l c m Z v c m 1 h b m N l d G 8 g T G F z d C B N b 2 5 0 a C B F b m R c b k 9 2 Z X J h b G w s M n 0 m c X V v d D s s J n F 1 b 3 Q 7 U 2 V j d G l v b j E v U 3 Q g S m F t Z X M g U G x h Y 2 U g U G V y Z m 9 y b W F u Y 2 U v Q 2 h h b m d l Z C B U e X B l M S 5 7 N S B 5 Z W F y Q 3 V t d W x h d G l 2 Z V B l c m Z v c m 1 h b m N l d G 8 g T G F z d C B N b 2 5 0 a C B F b m R c b k 9 2 Z X J h b G w s M 3 0 m c X V v d D s s J n F 1 b 3 Q 7 U 2 V j d G l v b j E v U 3 Q g S m F t Z X M g U G x h Y 2 U g U G V y Z m 9 y b W F u Y 2 U v Q 2 h h b m d l Z C B U e X B l M S 5 7 N S B 5 Z W F y Q 3 V t d W x h d G l 2 Z V Z v b G F 0 a W x p d H l 0 b y B M Y X N 0 I E 1 v b n R o I E V u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0 l N J T I w U G V y Z m 9 y b W F u Y 2 U 8 L 0 l 0 Z W 1 Q Y X R o P j w v S X R l b U x v Y 2 F 0 a W 9 u P j x T d G F i b G V F b n R y a W V z P j x F b n R y e S B U e X B l P S J R d W V y e U l E I i B W Y W x 1 Z T 0 i c z A 3 Y W N k N z R m L T A y Z T g t N G F h Z C 0 4 M W V l L T g 5 Z T l h Y z M x Z m U 5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N v d m V y e V R h c m d l d F J v d y I g V m F s d W U 9 I m w x M T k i I C 8 + P E V u d H J 5 I F R 5 c G U 9 I l J l Y 2 9 2 Z X J 5 V G F y Z 2 V 0 Q 2 9 s d W 1 u I i B W Y W x 1 Z T 0 i b D I i I C 8 + P E V u d H J 5 I F R 5 c G U 9 I l J l Y 2 9 2 Z X J 5 V G F y Z 2 V 0 U 2 h l Z X Q i I F Z h b H V l P S J z V G F i b G V z I i A v P j x F b n R y e S B U e X B l P S J G a W x s V G F y Z 2 V 0 I i B W Y W x 1 Z T 0 i c 1 8 3 S U 1 f U G V y Z m 9 y b W F u Y 2 U i I C 8 + P E V u d H J 5 I F R 5 c G U 9 I k Z p b G x l Z E N v b X B s Z X R l U m V z d W x 0 V G 9 X b 3 J r c 2 h l Z X Q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N U M T E 6 M z g 6 M D c u M z Y 1 M z I 3 N V o i I C 8 + P E V u d H J 5 I F R 5 c G U 9 I k Z p b G x D b 2 x 1 b W 5 U e X B l c y I g V m F s d W U 9 I n N C Z 0 F G Q l F V R i I g L z 4 8 R W 5 0 c n k g V H l w Z T 0 i R m l s b E N v b H V t b k 5 h b W V z I i B W Y W x 1 Z T 0 i c 1 s m c X V v d D t G d W 5 k I E 5 h b W U m c X V v d D s s J n F 1 b 3 Q 7 R n V u Z C B O d W 1 i Z X I g K D E g T G 9 3 Z X N 0 K S Z x d W 9 0 O y w m c X V v d D s x I H l l Y X J D d W 1 1 b G F 0 a X Z l U G V y Z m 9 y b W F u Y 2 V 0 b y B M Y X N 0 I E 1 v b n R o I E V u Z F x u T 3 Z l c m F s b C Z x d W 9 0 O y w m c X V v d D s z I H l l Y X J D d W 1 1 b G F 0 a X Z l U G V y Z m 9 y b W F u Y 2 V 0 b y B M Y X N 0 I E 1 v b n R o I E V u Z F x u T 3 Z l c m F s b C Z x d W 9 0 O y w m c X V v d D s 1 I H l l Y X J D d W 1 1 b G F 0 a X Z l U G V y Z m 9 y b W F u Y 2 V 0 b y B M Y X N 0 I E 1 v b n R o I E V u Z F x u T 3 Z l c m F s b C Z x d W 9 0 O y w m c X V v d D s 1 I H l l Y X J D d W 1 1 b G F 0 a X Z l V m 9 s Y X R p b G l 0 e X R v I E x h c 3 Q g T W 9 u d G g g R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0 l N I F B l c m Z v c m 1 h b m N l L 0 N o Y W 5 n Z W Q g V H l w Z T E u e y w w f S Z x d W 9 0 O y w m c X V v d D t T Z W N 0 a W 9 u M S 8 3 S U 0 g U G V y Z m 9 y b W F u Y 2 U v Q W R k Z W Q g R n V u Z C B S a X N r L n t G d W 5 k I E 5 1 b W J l c i A o M S B M b 3 d l c 3 Q p L D V 9 J n F 1 b 3 Q 7 L C Z x d W 9 0 O 1 N l Y 3 R p b 2 4 x L z d J T S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8 3 S U 0 g U G V y Z m 9 y b W F u Y 2 U v Q 2 h h b m d l Z C B U e X B l M S 5 7 M y B 5 Z W F y Q 3 V t d W x h d G l 2 Z V B l c m Z v c m 1 h b m N l d G 8 g T G F z d C B N b 2 5 0 a C B F b m R c b k 9 2 Z X J h b G w s M n 0 m c X V v d D s s J n F 1 b 3 Q 7 U 2 V j d G l v b j E v N 0 l N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z d J T S B Q Z X J m b 3 J t Y W 5 j Z S 9 D a G F u Z 2 V k I F R 5 c G U x L n s 1 I H l l Y X J D d W 1 1 b G F 0 a X Z l V m 9 s Y X R p b G l 0 e X R v I E x h c 3 Q g T W 9 u d G g g R W 5 k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d J T S B Q Z X J m b 3 J t Y W 5 j Z S 9 D a G F u Z 2 V k I F R 5 c G U x L n s s M H 0 m c X V v d D s s J n F 1 b 3 Q 7 U 2 V j d G l v b j E v N 0 l N I F B l c m Z v c m 1 h b m N l L 0 F k Z G V k I E Z 1 b m Q g U m l z a y 5 7 R n V u Z C B O d W 1 i Z X I g K D E g T G 9 3 Z X N 0 K S w 1 f S Z x d W 9 0 O y w m c X V v d D t T Z W N 0 a W 9 u M S 8 3 S U 0 g U G V y Z m 9 y b W F u Y 2 U v Q 2 h h b m d l Z C B U e X B l M S 5 7 M S B 5 Z W F y Q 3 V t d W x h d G l 2 Z V B l c m Z v c m 1 h b m N l d G 8 g T G F z d C B N b 2 5 0 a C B F b m R c b k 9 2 Z X J h b G w s M X 0 m c X V v d D s s J n F 1 b 3 Q 7 U 2 V j d G l v b j E v N 0 l N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z d J T S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8 3 S U 0 g U G V y Z m 9 y b W F u Y 2 U v Q 2 h h b m d l Z C B U e X B l M S 5 7 N S B 5 Z W F y Q 3 V t d W x h d G l 2 Z V Z v b G F 0 a W x p d H l 0 b y B M Y X N 0 I E 1 v b n R o I E V u Z C w 0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3 S U 0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S U 0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0 l N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S U 0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d J T S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d J T S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d J T S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1 Z S U y M F B v d G V u d G l h b C U y M F B l c m Z v c m 1 h b m N l P C 9 J d G V t U G F 0 a D 4 8 L 0 l 0 Z W 1 M b 2 N h d G l v b j 4 8 U 3 R h Y m x l R W 5 0 c m l l c z 4 8 R W 5 0 c n k g V H l w Z T 0 i U X V l c n l J R C I g V m F s d W U 9 I n M z N D U y N G Y 0 N y 0 y M W J j L T Q 5 O W I t O T E z O C 0 x Y T V k N G J m M j N h Z j Y i I C 8 + P E V u d H J 5 I F R 5 c G U 9 I k Z p b G x F b m F i b G V k I i B W Y W x 1 Z T 0 i b D E i I C 8 + P E V u d H J 5 I F R 5 c G U 9 I k Z p b G x D b 2 x 1 b W 5 O Y W 1 l c y I g V m F s d W U 9 I n N b J n F 1 b 3 Q 7 R n V u Z C B O Y W 1 l J n F 1 b 3 Q 7 L C Z x d W 9 0 O 0 Z 1 b m Q g T n V t Y m V y I C g x I E x v d 2 V z d C k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D b 2 x 1 b W 5 U e X B l c y I g V m F s d W U 9 I n N C Z 0 F G Q l F V R i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T G F z d F V w Z G F 0 Z W Q i I F Z h b H V l P S J k M j A y N S 0 w O S 0 y M 1 Q w O T o w M D o 0 N i 4 1 N j A 2 M T M 4 W i I g L z 4 8 R W 5 0 c n k g V H l w Z T 0 i R m l s b E N v d W 5 0 I i B W Y W x 1 Z T 0 i b D U i I C 8 + P E V u d H J 5 I F R 5 c G U 9 I k Z p b G x l Z E N v b X B s Z X R l U m V z d W x 0 V G 9 X b 3 J r c 2 h l Z X Q i I F Z h b H V l P S J s M S I g L z 4 8 R W 5 0 c n k g V H l w Z T 0 i R m l s b F R h c m d l d C I g V m F s d W U 9 I n N U c n V l X 1 B v d G V u d G l h b F 9 Q Z X J m b 3 J t Y W 5 j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N v d m V y e V R h c m d l d F N o Z W V 0 I i B W Y W x 1 Z T 0 i c 1 R h Y m x l c y I g L z 4 8 R W 5 0 c n k g V H l w Z T 0 i U m V j b 3 Z l c n l U Y X J n Z X R D b 2 x 1 b W 4 i I F Z h b H V l P S J s M i I g L z 4 8 R W 5 0 c n k g V H l w Z T 0 i U m V j b 3 Z l c n l U Y X J n Z X R S b 3 c i I F Z h b H V l P S J s M T I 3 I i A v P j x F b n R y e S B U e X B l P S J G a W x s V G 9 E Y X R h T W 9 k Z W x F b m F i b G V k I i B W Y W x 1 Z T 0 i b D E i I C 8 + P E V u d H J 5 I F R 5 c G U 9 I k Z p b G x P Y m p l Y 3 R U e X B l I i B W Y W x 1 Z T 0 i c 1 R h Y m x l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c n V l I F B v d G V u d G l h b C B Q Z X J m b 3 J t Y W 5 j Z S 9 D a G F u Z 2 V k I F R 5 c G U x L n s s M H 0 m c X V v d D s s J n F 1 b 3 Q 7 U 2 V j d G l v b j E v V H J 1 Z S B Q b 3 R l b n R p Y W w g U G V y Z m 9 y b W F u Y 2 U v Q W R k Z W Q g R n V u Z C B S a X N r L n t G d W 5 k I E 5 1 b W J l c i A o M S B M b 3 d l c 3 Q p L D V 9 J n F 1 b 3 Q 7 L C Z x d W 9 0 O 1 N l Y 3 R p b 2 4 x L 1 R y d W U g U G 9 0 Z W 5 0 a W F s I F B l c m Z v c m 1 h b m N l L 0 N o Y W 5 n Z W Q g V H l w Z T E u e z E g e W V h c k N 1 b X V s Y X R p d m V Q Z X J m b 3 J t Y W 5 j Z X R v I E x h c 3 Q g T W 9 u d G g g R W 5 k X G 5 P d m V y Y W x s L D F 9 J n F 1 b 3 Q 7 L C Z x d W 9 0 O 1 N l Y 3 R p b 2 4 x L 1 R y d W U g U G 9 0 Z W 5 0 a W F s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1 R y d W U g U G 9 0 Z W 5 0 a W F s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1 R y d W U g U G 9 0 Z W 5 0 a W F s I F B l c m Z v c m 1 h b m N l L 0 N o Y W 5 n Z W Q g V H l w Z T E u e z U g e W V h c k N 1 b X V s Y X R p d m V W b 2 x h d G l s a X R 5 d G 8 g T G F z d C B N b 2 5 0 a C B F b m Q s N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H J 1 Z S B Q b 3 R l b n R p Y W w g U G V y Z m 9 y b W F u Y 2 U v Q 2 h h b m d l Z C B U e X B l M S 5 7 L D B 9 J n F 1 b 3 Q 7 L C Z x d W 9 0 O 1 N l Y 3 R p b 2 4 x L 1 R y d W U g U G 9 0 Z W 5 0 a W F s I F B l c m Z v c m 1 h b m N l L 0 F k Z G V k I E Z 1 b m Q g U m l z a y 5 7 R n V u Z C B O d W 1 i Z X I g K D E g T G 9 3 Z X N 0 K S w 1 f S Z x d W 9 0 O y w m c X V v d D t T Z W N 0 a W 9 u M S 9 U c n V l I F B v d G V u d G l h b C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U c n V l I F B v d G V u d G l h b C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U c n V l I F B v d G V u d G l h b C B Q Z X J m b 3 J t Y W 5 j Z S 9 D a G F u Z 2 V k I F R 5 c G U x L n s 1 I H l l Y X J D d W 1 1 b G F 0 a X Z l U G V y Z m 9 y b W F u Y 2 V 0 b y B M Y X N 0 I E 1 v b n R o I E V u Z F x u T 3 Z l c m F s b C w z f S Z x d W 9 0 O y w m c X V v d D t T Z W N 0 a W 9 u M S 9 U c n V l I F B v d G V u d G l h b C B Q Z X J m b 3 J t Y W 5 j Z S 9 D a G F u Z 2 V k I F R 5 c G U x L n s 1 I H l l Y X J D d W 1 1 b G F 0 a X Z l V m 9 s Y X R p b G l 0 e X R v I E x h c 3 Q g T W 9 u d G g g R W 5 k L D R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v c H V s Y X I l M j B G d W 5 k c y U y M F B l c m Z v c m 1 h b m N l P C 9 J d G V t U G F 0 a D 4 8 L 0 l 0 Z W 1 M b 2 N h d G l v b j 4 8 U 3 R h Y m x l R W 5 0 c m l l c z 4 8 R W 5 0 c n k g V H l w Z T 0 i U X V l c n l J R C I g V m F s d W U 9 I n M 3 N W M 2 O D U 2 M i 1 l O W V l L T Q 5 N j I t O T c w Z C 0 2 N z M x N 2 J m Y z B l N 2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S b 3 c i I F Z h b H V l P S J s M T M 2 I i A v P j x F b n R y e S B U e X B l P S J S Z W N v d m V y e V R h c m d l d E N v b H V t b i I g V m F s d W U 9 I m w y I i A v P j x F b n R y e S B U e X B l P S J S Z W N v d m V y e V R h c m d l d F N o Z W V 0 I i B W Y W x 1 Z T 0 i c 1 R h Y m x l c y I g L z 4 8 R W 5 0 c n k g V H l w Z T 0 i R m l s b F R h c m d l d C I g V m F s d W U 9 I n N Q b 3 B 1 b G F y X 0 Z 1 b m R z X 1 B l c m Z v c m 1 h b m N l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n V u Z C B O Y W 1 l J n F 1 b 3 Q 7 L C Z x d W 9 0 O 0 Z 1 b m Q g T n V t Y m V y I C g x I E x v d 2 V z d C k m c X V v d D s s J n F 1 b 3 Q 7 M S B 5 Z W F y Q 3 V t d W x h d G l 2 Z V B l c m Z v c m 1 h b m N l d G 8 g T G F z d C B N b 2 5 0 a C B F b m R c b k 9 2 Z X J h b G w m c X V v d D s s J n F 1 b 3 Q 7 M y B 5 Z W F y Q 3 V t d W x h d G l 2 Z V B l c m Z v c m 1 h b m N l d G 8 g T G F z d C B N b 2 5 0 a C B F b m R c b k 9 2 Z X J h b G w m c X V v d D s s J n F 1 b 3 Q 7 N S B 5 Z W F y Q 3 V t d W x h d G l 2 Z V B l c m Z v c m 1 h b m N l d G 8 g T G F z d C B N b 2 5 0 a C B F b m R c b k 9 2 Z X J h b G w m c X V v d D s s J n F 1 b 3 Q 7 N S B 5 Z W F y Q 3 V t d W x h d G l 2 Z V Z v b G F 0 a W x p d H l 0 b y B M Y X N 0 I E 1 v b n R o I E V u Z C Z x d W 9 0 O 1 0 i I C 8 + P E V u d H J 5 I F R 5 c G U 9 I k Z p b G x D b 2 x 1 b W 5 U e X B l c y I g V m F s d W U 9 I n N C Z 0 F G Q l F V R i I g L z 4 8 R W 5 0 c n k g V H l w Z T 0 i R m l s b E x h c 3 R V c G R h d G V k I i B W Y W x 1 Z T 0 i Z D I w M j U t M D k t M j N U M D k 6 M j M 6 M j g u M T c 4 N j A x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w d W x h c i B G d W 5 k c y B Q Z X J m b 3 J t Y W 5 j Z S 9 D a G F u Z 2 V k I F R 5 c G U x L n s s M H 0 m c X V v d D s s J n F 1 b 3 Q 7 U 2 V j d G l v b j E v U G 9 w d W x h c i B G d W 5 k c y B Q Z X J m b 3 J t Y W 5 j Z S 9 B Z G R l Z C B G d W 5 k I F J p c 2 s u e 0 Z 1 b m Q g T n V t Y m V y I C g x I E x v d 2 V z d C k s N X 0 m c X V v d D s s J n F 1 b 3 Q 7 U 2 V j d G l v b j E v U G 9 w d W x h c i B G d W 5 k c y B Q Z X J m b 3 J t Y W 5 j Z S 9 D a G F u Z 2 V k I F R 5 c G U x L n s x I H l l Y X J D d W 1 1 b G F 0 a X Z l U G V y Z m 9 y b W F u Y 2 V 0 b y B M Y X N 0 I E 1 v b n R o I E V u Z F x u T 3 Z l c m F s b C w x f S Z x d W 9 0 O y w m c X V v d D t T Z W N 0 a W 9 u M S 9 Q b 3 B 1 b G F y I E Z 1 b m R z I F B l c m Z v c m 1 h b m N l L 0 N o Y W 5 n Z W Q g V H l w Z T E u e z M g e W V h c k N 1 b X V s Y X R p d m V Q Z X J m b 3 J t Y W 5 j Z X R v I E x h c 3 Q g T W 9 u d G g g R W 5 k X G 5 P d m V y Y W x s L D J 9 J n F 1 b 3 Q 7 L C Z x d W 9 0 O 1 N l Y 3 R p b 2 4 x L 1 B v c H V s Y X I g R n V u Z H M g U G V y Z m 9 y b W F u Y 2 U v Q 2 h h b m d l Z C B U e X B l M S 5 7 N S B 5 Z W F y Q 3 V t d W x h d G l 2 Z V B l c m Z v c m 1 h b m N l d G 8 g T G F z d C B N b 2 5 0 a C B F b m R c b k 9 2 Z X J h b G w s M 3 0 m c X V v d D s s J n F 1 b 3 Q 7 U 2 V j d G l v b j E v U G 9 w d W x h c i B G d W 5 k c y B Q Z X J m b 3 J t Y W 5 j Z S 9 D a G F u Z 2 V k I F R 5 c G U x L n s 1 I H l l Y X J D d W 1 1 b G F 0 a X Z l V m 9 s Y X R p b G l 0 e X R v I E x h c 3 Q g T W 9 u d G g g R W 5 k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v c H V s Y X I g R n V u Z H M g U G V y Z m 9 y b W F u Y 2 U v Q 2 h h b m d l Z C B U e X B l M S 5 7 L D B 9 J n F 1 b 3 Q 7 L C Z x d W 9 0 O 1 N l Y 3 R p b 2 4 x L 1 B v c H V s Y X I g R n V u Z H M g U G V y Z m 9 y b W F u Y 2 U v Q W R k Z W Q g R n V u Z C B S a X N r L n t G d W 5 k I E 5 1 b W J l c i A o M S B M b 3 d l c 3 Q p L D V 9 J n F 1 b 3 Q 7 L C Z x d W 9 0 O 1 N l Y 3 R p b 2 4 x L 1 B v c H V s Y X I g R n V u Z H M g U G V y Z m 9 y b W F u Y 2 U v Q 2 h h b m d l Z C B U e X B l M S 5 7 M S B 5 Z W F y Q 3 V t d W x h d G l 2 Z V B l c m Z v c m 1 h b m N l d G 8 g T G F z d C B N b 2 5 0 a C B F b m R c b k 9 2 Z X J h b G w s M X 0 m c X V v d D s s J n F 1 b 3 Q 7 U 2 V j d G l v b j E v U G 9 w d W x h c i B G d W 5 k c y B Q Z X J m b 3 J t Y W 5 j Z S 9 D a G F u Z 2 V k I F R 5 c G U x L n s z I H l l Y X J D d W 1 1 b G F 0 a X Z l U G V y Z m 9 y b W F u Y 2 V 0 b y B M Y X N 0 I E 1 v b n R o I E V u Z F x u T 3 Z l c m F s b C w y f S Z x d W 9 0 O y w m c X V v d D t T Z W N 0 a W 9 u M S 9 Q b 3 B 1 b G F y I E Z 1 b m R z I F B l c m Z v c m 1 h b m N l L 0 N o Y W 5 n Z W Q g V H l w Z T E u e z U g e W V h c k N 1 b X V s Y X R p d m V Q Z X J m b 3 J t Y W 5 j Z X R v I E x h c 3 Q g T W 9 u d G g g R W 5 k X G 5 P d m V y Y W x s L D N 9 J n F 1 b 3 Q 7 L C Z x d W 9 0 O 1 N l Y 3 R p b 2 4 x L 1 B v c H V s Y X I g R n V u Z H M g U G V y Z m 9 y b W F u Y 2 U v Q 2 h h b m d l Z C B U e X B l M S 5 7 N S B 5 Z W F y Q 3 V t d W x h d G l 2 Z V Z v b G F 0 a W x p d H l 0 b y B M Y X N 0 I E 1 v b n R o I E V u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9 w d W x h c i U y M E Z 1 b m R z J T I w U G V y Z m 9 y b W F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d W x h c i U y M E Z 1 b m R z J T I w U G V y Z m 9 y b W F u Y 2 U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H V s Y X I l M j B G d W 5 k c y U y M F B l c m Z v c m 1 h b m N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d W x h c i U y M E Z 1 b m R z J T I w U G V y Z m 9 y b W F u Y 2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y J T I w R n V u Z H M l M j B Q Z X J m b 3 J t Y W 5 j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y J T I w R n V u Z H M l M j B Q Z X J m b 3 J t Y W 5 j Z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y J T I w R n V u Z H M l M j B Q Z X J m b 3 J t Y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k Z X J i Z X J n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1 N v c n R l Z C U y M F J v d 3 M l M j B i e S U y M H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Q Z X J m b 3 J t Y W 5 j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Z G V y Y m V y Z y U y M F B l c m Z v c m 1 h b m N l L 0 F k Z G V k J T I w R n V u Z C U y M F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Q Z X J m b 3 J t Y W 5 j Z S 9 B Z G R l Z C U y M E Z 1 b m Q l M j B S a X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F B l c m Z v c m 1 h b m N l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F d G h p Y 2 F s J T I w U G V y Z m 9 y b W F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R X R o a W N h b C U y M F B l c m Z v c m 1 h b m N l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F d G h p Y 2 F s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F d G h p Y 2 F s J T I w U G V y Z m 9 y b W F u Y 2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F d G h p Y 2 F s J T I w U G V y Z m 9 y b W F u Y 2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R X R o a W N h b C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E V 0 a G l j Y W w l M j B Q Z X J m b 3 J t Y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E V 0 a G l j Y W w l M j B Q Z X J m b 3 J t Y W 5 j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1 l b m l v b i U y M E V 0 a G l j Y W w l M j B Q Z X J m b 3 J t Y W 5 j Z S 9 B Z G R l Z C U y M E Z 1 b m Q l M j B S a X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b W V u a W 9 u J T I w R X R o a W N h b C U y M F B l c m Z v c m 1 h b m N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t Z W 5 p b 2 4 l M j B F d G h p Y 2 F s J T I w U G V y Z m 9 y b W F u Y 2 U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J T I w Q m V s b C U y M F B l c m Z v c m 1 h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o l M j B C Z W x s J T I w U G V y Z m 9 y b W F u Y 2 U v Q W R k Z W Q l M j B G d W 5 k J T I w U m l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J T I w Q m V s b C U y M F B l c m Z v c m 1 h b m N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i U y M E J l b G w l M j B Q Z X J m b 3 J t Y W 5 j Z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5 Y W w l M j B M b 2 5 k b 2 4 l M j B Q Z X J m b 3 J t Y W 5 j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e W F s J T I w T G 9 u Z G 9 u J T I w U G V y Z m 9 y b W F u Y 2 U v Q W R k Z W Q l M j B G d W 5 k J T I w U m l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e W F s J T I w T G 9 u Z G 9 u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e W F s J T I w T G 9 u Z G 9 u J T I w U G V y Z m 9 y b W F u Y 2 U v U 2 9 y d G V k J T I w U m 9 3 c y U y M G J 5 J T I w c m l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R 0 a X N o J T I w V 2 l k b 3 d z J T I w U G V y Z m 9 y b W F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0 F k Z G V k J T I w R n V u Z C U y M F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0 d G l z a C U y M F d p Z G 9 3 c y U y M F B l c m Z v c m 1 h b m N l L 1 N v c n R l Z C U y M F J v d 3 M l M j B i e S U y M H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C U y M E p h b W V z J T I w U G x h Y 2 U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C U y M E p h b W V z J T I w U G x h Y 2 U l M j B Q Z X J m b 3 J t Y W 5 j Z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Q l M j B K Y W 1 l c y U y M F B s Y W N l J T I w U G V y Z m 9 y b W F u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C U y M E p h b W V z J T I w U G x h Y 2 U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J T I w S m F t Z X M l M j B Q b G F j Z S U y M F B l c m Z v c m 1 h b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J T I w S m F t Z X M l M j B Q b G F j Z S U y M F B l c m Z v c m 1 h b m N l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J T I w S m F t Z X M l M j B Q b G F j Z S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Q l M j B K Y W 1 l c y U y M F B s Y W N l J T I w U G V y Z m 9 y b W F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C U y M E p h b W V z J T I w U G x h Y 2 U l M j B Q Z X J m b 3 J t Y W 5 j Z S 9 B Z G R l Z C U y M E Z 1 b m Q l M j B S a X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Q l M j B K Y W 1 l c y U y M F B s Y W N l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J T I w S m F t Z X M l M j B Q b G F j Z S U y M F B l c m Z v c m 1 h b m N l L 1 N v c n R l Z C U y M F J v d 3 M l M j B i e S U y M H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S U 0 l M j B Q Z X J m b 3 J t Y W 5 j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d J T S U y M F B l c m Z v c m 1 h b m N l L 0 F k Z G V k J T I w R n V u Z C U y M F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S U 0 l M j B Q Z X J m b 3 J t Y W 5 j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0 l N J T I w U G V y Z m 9 y b W F u Y 2 U v U 2 9 y d G V k J T I w U m 9 3 c y U y M G J 5 J T I w c m l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d W U l M j B Q b 3 R l b n R p Y W w l M j B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n V l J T I w U G 9 0 Z W 5 0 a W F s J T I w U G V y Z m 9 y b W F u Y 2 U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d W U l M j B Q b 3 R l b n R p Y W w l M j B Q Z X J m b 3 J t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d W U l M j B Q b 3 R l b n R p Y W w l M j B Q Z X J m b 3 J t Y W 5 j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d W U l M j B Q b 3 R l b n R p Y W w l M j B Q Z X J m b 3 J t Y W 5 j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n V l J T I w U G 9 0 Z W 5 0 a W F s J T I w U G V y Z m 9 y b W F u Y 2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1 Z S U y M F B v d G V u d G l h b C U y M F B l c m Z v c m 1 h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1 Z S U y M F B v d G V u d G l h b C U y M F B l c m Z v c m 1 h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1 Z S U y M F B v d G V u d G l h b C U y M F B l c m Z v c m 1 h b m N l L 0 F k Z G V k J T I w R n V u Z C U y M F J p c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n V l J T I w U G 9 0 Z W 5 0 a W F s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d W U l M j B Q b 3 R l b n R p Y W w l M j B Q Z X J m b 3 J t Y W 5 j Z S 9 T b 3 J 0 Z W Q l M j B S b 3 d z J T I w Y n k l M j B y a X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d W x h c i U y M E Z 1 b m R z J T I w U G V y Z m 9 y b W F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y J T I w R n V u Z H M l M j B Q Z X J m b 3 J t Y W 5 j Z S 9 B Z G R l Z C U y M E Z 1 b m Q l M j B S a X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d W x h c i U y M E Z 1 b m R z J T I w U G V y Z m 9 y b W F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H V s Y X I l M j B G d W 5 k c y U y M F B l c m Z v c m 1 h b m N l L 1 N v c n R l Z C U y M F J v d 3 M l M j B i e S U y M H J p c 2 s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A F 6 4 9 P f I U S Y o 6 / 7 u A 0 B i w A A A A A C A A A A A A A Q Z g A A A A E A A C A A A A D c Y 0 D h X / t C f 9 e E 1 4 e A l R n y O O F g 2 / M 9 W T 8 4 G X 0 3 J c Q u n Q A A A A A O g A A A A A I A A C A A A A D g c R e V E / k W Q 4 N K x c Z 8 8 w K U 8 Z Y Z T F N 8 A P x 0 l B a R Z t k C + F A A A A D t V j + 0 z 5 9 k 8 a i C / E Y o i s g A 1 + E X C F I Y b C t f O X b 8 R / K 9 j o W e Z r K Y D 3 o s f y Z I b 1 V s Z P 6 K 2 6 C K 2 f b T D q s / X 4 B G h N I f J u 7 f b 9 l R Q k F w Y V S 6 b y B Q 2 E A A A A A 5 y d L P a N t 8 W U T r K F + 2 n T 6 H z 9 u O 7 z e P q 6 R 8 L P w 0 C J 8 y i n I r 5 K E / q j h 6 4 v 4 x J o 0 C n D 5 3 p w A T g Z 7 f Z Z k k x J n E G 0 L m < / D a t a M a s h u p > 
</file>

<file path=customXml/itemProps1.xml><?xml version="1.0" encoding="utf-8"?>
<ds:datastoreItem xmlns:ds="http://schemas.openxmlformats.org/officeDocument/2006/customXml" ds:itemID="{379E85B4-3A60-460A-90E3-6771669FCD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How to Guide</vt:lpstr>
      <vt:lpstr>Figures</vt:lpstr>
      <vt:lpstr>Competitors Analysis</vt:lpstr>
      <vt:lpstr>List</vt:lpstr>
      <vt:lpstr>Links</vt:lpstr>
      <vt:lpstr>Fe Data</vt:lpstr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Dewhurst</dc:creator>
  <cp:lastModifiedBy>Sam Blackshaw</cp:lastModifiedBy>
  <dcterms:created xsi:type="dcterms:W3CDTF">2025-08-08T10:37:40Z</dcterms:created>
  <dcterms:modified xsi:type="dcterms:W3CDTF">2026-04-15T14:49:34Z</dcterms:modified>
</cp:coreProperties>
</file>